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https://umcgonline.sharepoint.com/sites/PPPFORESIGHTProgram/Shared Documents/Program Management/Application documents/"/>
    </mc:Choice>
  </mc:AlternateContent>
  <xr:revisionPtr revIDLastSave="2" documentId="8_{61AC9B6B-F50C-4595-85CF-0BE518EBA65B}" xr6:coauthVersionLast="47" xr6:coauthVersionMax="47" xr10:uidLastSave="{EC53D297-7150-4E0D-B3AA-515629F67209}"/>
  <bookViews>
    <workbookView xWindow="210" yWindow="105" windowWidth="31935" windowHeight="19845" activeTab="1" xr2:uid="{00000000-000D-0000-FFFF-FFFF00000000}"/>
  </bookViews>
  <sheets>
    <sheet name="Instructies" sheetId="3" r:id="rId1"/>
    <sheet name="Kosten en financiering" sheetId="5" r:id="rId2"/>
    <sheet name="Toelichting kostensoorten" sheetId="6" r:id="rId3"/>
  </sheets>
  <definedNames>
    <definedName name="Uurtarief">'Kosten en financiering'!$E$22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5" l="1"/>
  <c r="F178" i="5"/>
  <c r="F179" i="5"/>
  <c r="F180" i="5"/>
  <c r="F177" i="5"/>
  <c r="F171" i="5"/>
  <c r="F172" i="5"/>
  <c r="F173" i="5"/>
  <c r="F170" i="5"/>
  <c r="F164" i="5"/>
  <c r="F165" i="5"/>
  <c r="F166" i="5"/>
  <c r="E178" i="5"/>
  <c r="E179" i="5"/>
  <c r="E180" i="5"/>
  <c r="E177" i="5"/>
  <c r="E171" i="5"/>
  <c r="E172" i="5"/>
  <c r="E173" i="5"/>
  <c r="E170" i="5"/>
  <c r="E164" i="5"/>
  <c r="E165" i="5"/>
  <c r="E166" i="5"/>
  <c r="D178" i="5"/>
  <c r="D179" i="5"/>
  <c r="D180" i="5"/>
  <c r="D177" i="5"/>
  <c r="D171" i="5"/>
  <c r="D172" i="5"/>
  <c r="D173" i="5"/>
  <c r="D170" i="5"/>
  <c r="D164" i="5"/>
  <c r="D165" i="5"/>
  <c r="D166" i="5"/>
  <c r="F157" i="5"/>
  <c r="F158" i="5"/>
  <c r="F159" i="5"/>
  <c r="E157" i="5"/>
  <c r="E158" i="5"/>
  <c r="E159" i="5"/>
  <c r="D157" i="5"/>
  <c r="D158" i="5"/>
  <c r="D159" i="5"/>
  <c r="Y157" i="5" l="1"/>
  <c r="V181" i="5"/>
  <c r="V174" i="5"/>
  <c r="U174" i="5"/>
  <c r="V167" i="5"/>
  <c r="U167" i="5"/>
  <c r="V160" i="5"/>
  <c r="U160" i="5"/>
  <c r="P187" i="5"/>
  <c r="N187" i="5"/>
  <c r="L187" i="5"/>
  <c r="J187" i="5"/>
  <c r="H187" i="5"/>
  <c r="S185" i="5"/>
  <c r="R185" i="5"/>
  <c r="S184" i="5"/>
  <c r="R184" i="5"/>
  <c r="Q181" i="5"/>
  <c r="P181" i="5"/>
  <c r="O181" i="5"/>
  <c r="N181" i="5"/>
  <c r="M181" i="5"/>
  <c r="L181" i="5"/>
  <c r="K181" i="5"/>
  <c r="J181" i="5"/>
  <c r="I181" i="5"/>
  <c r="H181" i="5"/>
  <c r="S180" i="5"/>
  <c r="R180" i="5"/>
  <c r="G180" i="5"/>
  <c r="S179" i="5"/>
  <c r="R179" i="5"/>
  <c r="S178" i="5"/>
  <c r="R178" i="5"/>
  <c r="S177" i="5"/>
  <c r="R177" i="5"/>
  <c r="G175" i="5"/>
  <c r="Q174" i="5"/>
  <c r="P174" i="5"/>
  <c r="O174" i="5"/>
  <c r="N174" i="5"/>
  <c r="M174" i="5"/>
  <c r="L174" i="5"/>
  <c r="K174" i="5"/>
  <c r="J174" i="5"/>
  <c r="I174" i="5"/>
  <c r="H174" i="5"/>
  <c r="Y173" i="5"/>
  <c r="S173" i="5"/>
  <c r="R173" i="5"/>
  <c r="G173" i="5"/>
  <c r="Y172" i="5"/>
  <c r="S172" i="5"/>
  <c r="R172" i="5"/>
  <c r="Y171" i="5"/>
  <c r="S171" i="5"/>
  <c r="R171" i="5"/>
  <c r="Y170" i="5"/>
  <c r="S170" i="5"/>
  <c r="R170" i="5"/>
  <c r="G168" i="5"/>
  <c r="Q167" i="5"/>
  <c r="P167" i="5"/>
  <c r="O167" i="5"/>
  <c r="N167" i="5"/>
  <c r="M167" i="5"/>
  <c r="L167" i="5"/>
  <c r="K167" i="5"/>
  <c r="J167" i="5"/>
  <c r="I167" i="5"/>
  <c r="H167" i="5"/>
  <c r="Y166" i="5"/>
  <c r="S166" i="5"/>
  <c r="R166" i="5"/>
  <c r="G166" i="5"/>
  <c r="Y165" i="5"/>
  <c r="S165" i="5"/>
  <c r="R165" i="5"/>
  <c r="Y164" i="5"/>
  <c r="S164" i="5"/>
  <c r="R164" i="5"/>
  <c r="S163" i="5"/>
  <c r="R163" i="5"/>
  <c r="G161" i="5"/>
  <c r="Q160" i="5"/>
  <c r="P160" i="5"/>
  <c r="O160" i="5"/>
  <c r="N160" i="5"/>
  <c r="M160" i="5"/>
  <c r="L160" i="5"/>
  <c r="K160" i="5"/>
  <c r="J160" i="5"/>
  <c r="I160" i="5"/>
  <c r="H160" i="5"/>
  <c r="Y159" i="5"/>
  <c r="S159" i="5"/>
  <c r="R159" i="5"/>
  <c r="G159" i="5"/>
  <c r="S158" i="5"/>
  <c r="R158" i="5"/>
  <c r="S157" i="5"/>
  <c r="R157" i="5"/>
  <c r="S156" i="5"/>
  <c r="R156" i="5"/>
  <c r="Z159" i="5" l="1"/>
  <c r="I190" i="5"/>
  <c r="W173" i="5"/>
  <c r="W166" i="5"/>
  <c r="Z173" i="5"/>
  <c r="W159" i="5"/>
  <c r="Z166" i="5"/>
  <c r="U190" i="5"/>
  <c r="T158" i="5"/>
  <c r="T173" i="5"/>
  <c r="T170" i="5"/>
  <c r="T172" i="5"/>
  <c r="Q190" i="5"/>
  <c r="R187" i="5"/>
  <c r="S174" i="5"/>
  <c r="T157" i="5"/>
  <c r="T159" i="5"/>
  <c r="T177" i="5"/>
  <c r="T180" i="5"/>
  <c r="W180" i="5" s="1"/>
  <c r="K190" i="5"/>
  <c r="R167" i="5"/>
  <c r="T165" i="5"/>
  <c r="R181" i="5"/>
  <c r="R160" i="5"/>
  <c r="S160" i="5"/>
  <c r="T178" i="5"/>
  <c r="N190" i="5"/>
  <c r="S167" i="5"/>
  <c r="T179" i="5"/>
  <c r="O190" i="5"/>
  <c r="T163" i="5"/>
  <c r="H190" i="5"/>
  <c r="P190" i="5"/>
  <c r="T184" i="5"/>
  <c r="S187" i="5"/>
  <c r="J190" i="5"/>
  <c r="T164" i="5"/>
  <c r="T166" i="5"/>
  <c r="T171" i="5"/>
  <c r="M190" i="5"/>
  <c r="T185" i="5"/>
  <c r="L190" i="5"/>
  <c r="S181" i="5"/>
  <c r="R174" i="5"/>
  <c r="T156" i="5"/>
  <c r="M25" i="5"/>
  <c r="F156" i="5" s="1"/>
  <c r="E26" i="5"/>
  <c r="M26" i="5" s="1"/>
  <c r="G30" i="5"/>
  <c r="D163" i="5" s="1"/>
  <c r="E31" i="5"/>
  <c r="M31" i="5" s="1"/>
  <c r="E27" i="5"/>
  <c r="M27" i="5" s="1"/>
  <c r="E28" i="5"/>
  <c r="M28" i="5" s="1"/>
  <c r="E32" i="5"/>
  <c r="M32" i="5" s="1"/>
  <c r="E33" i="5"/>
  <c r="M33" i="5" s="1"/>
  <c r="E35" i="5"/>
  <c r="M35" i="5" s="1"/>
  <c r="E36" i="5"/>
  <c r="G36" i="5" s="1"/>
  <c r="E37" i="5"/>
  <c r="J37" i="5" s="1"/>
  <c r="E38" i="5"/>
  <c r="M38" i="5" s="1"/>
  <c r="E40" i="5"/>
  <c r="G40" i="5" s="1"/>
  <c r="E41" i="5"/>
  <c r="M41" i="5" s="1"/>
  <c r="E42" i="5"/>
  <c r="M42" i="5" s="1"/>
  <c r="E43" i="5"/>
  <c r="M43" i="5" s="1"/>
  <c r="M68" i="5"/>
  <c r="J68" i="5"/>
  <c r="G68" i="5"/>
  <c r="M116" i="5"/>
  <c r="J116" i="5"/>
  <c r="G116" i="5"/>
  <c r="G140" i="5"/>
  <c r="J140" i="5"/>
  <c r="M140" i="5"/>
  <c r="M81" i="5"/>
  <c r="M83" i="5"/>
  <c r="M84" i="5"/>
  <c r="M85" i="5"/>
  <c r="J81" i="5"/>
  <c r="J83" i="5"/>
  <c r="J84" i="5"/>
  <c r="J85" i="5"/>
  <c r="G81" i="5"/>
  <c r="G83" i="5"/>
  <c r="G84" i="5"/>
  <c r="G85" i="5"/>
  <c r="E34" i="5"/>
  <c r="G73" i="5"/>
  <c r="G74" i="5"/>
  <c r="G75" i="5"/>
  <c r="G76" i="5"/>
  <c r="G78" i="5"/>
  <c r="G79" i="5"/>
  <c r="G80" i="5"/>
  <c r="G86" i="5"/>
  <c r="G88" i="5"/>
  <c r="G89" i="5"/>
  <c r="G90" i="5"/>
  <c r="G91" i="5"/>
  <c r="J73" i="5"/>
  <c r="J74" i="5"/>
  <c r="J75" i="5"/>
  <c r="J76" i="5"/>
  <c r="J78" i="5"/>
  <c r="J79" i="5"/>
  <c r="J80" i="5"/>
  <c r="J86" i="5"/>
  <c r="J88" i="5"/>
  <c r="J89" i="5"/>
  <c r="J90" i="5"/>
  <c r="J91" i="5"/>
  <c r="M73" i="5"/>
  <c r="M74" i="5"/>
  <c r="M75" i="5"/>
  <c r="M76" i="5"/>
  <c r="M78" i="5"/>
  <c r="M79" i="5"/>
  <c r="M80" i="5"/>
  <c r="M86" i="5"/>
  <c r="M88" i="5"/>
  <c r="M89" i="5"/>
  <c r="M90" i="5"/>
  <c r="M91" i="5"/>
  <c r="H195" i="5" l="1"/>
  <c r="J195" i="5"/>
  <c r="P195" i="5"/>
  <c r="J26" i="5"/>
  <c r="T167" i="5"/>
  <c r="T187" i="5"/>
  <c r="G28" i="5"/>
  <c r="J28" i="5"/>
  <c r="T181" i="5"/>
  <c r="J31" i="5"/>
  <c r="L195" i="5"/>
  <c r="G31" i="5"/>
  <c r="J30" i="5"/>
  <c r="E163" i="5" s="1"/>
  <c r="J33" i="5"/>
  <c r="T190" i="5"/>
  <c r="G43" i="5"/>
  <c r="N195" i="5"/>
  <c r="J40" i="5"/>
  <c r="G33" i="5"/>
  <c r="J38" i="5"/>
  <c r="G32" i="5"/>
  <c r="M37" i="5"/>
  <c r="T174" i="5"/>
  <c r="T160" i="5"/>
  <c r="J42" i="5"/>
  <c r="J27" i="5"/>
  <c r="G27" i="5"/>
  <c r="O140" i="5"/>
  <c r="J35" i="5"/>
  <c r="G38" i="5"/>
  <c r="M40" i="5"/>
  <c r="O68" i="5"/>
  <c r="G42" i="5"/>
  <c r="J32" i="5"/>
  <c r="G41" i="5"/>
  <c r="G26" i="5"/>
  <c r="J43" i="5"/>
  <c r="G35" i="5"/>
  <c r="O116" i="5"/>
  <c r="M30" i="5"/>
  <c r="F163" i="5" s="1"/>
  <c r="J36" i="5"/>
  <c r="J92" i="5"/>
  <c r="J41" i="5"/>
  <c r="M36" i="5"/>
  <c r="M92" i="5"/>
  <c r="G92" i="5"/>
  <c r="G37" i="5"/>
  <c r="J25" i="5"/>
  <c r="E156" i="5" s="1"/>
  <c r="G25" i="5"/>
  <c r="D156" i="5" s="1"/>
  <c r="Y163" i="5" l="1"/>
  <c r="D167" i="5"/>
  <c r="D181" i="5"/>
  <c r="D174" i="5"/>
  <c r="G156" i="5"/>
  <c r="Y156" i="5"/>
  <c r="R195" i="5"/>
  <c r="O92" i="5"/>
  <c r="M44" i="5"/>
  <c r="G44" i="5"/>
  <c r="J44" i="5"/>
  <c r="J142" i="5" s="1"/>
  <c r="Z156" i="5" l="1"/>
  <c r="G142" i="5"/>
  <c r="O44" i="5"/>
  <c r="E160" i="5"/>
  <c r="E174" i="5"/>
  <c r="E167" i="5"/>
  <c r="E181" i="5"/>
  <c r="D160" i="5"/>
  <c r="D190" i="5" s="1"/>
  <c r="M142" i="5"/>
  <c r="G178" i="5"/>
  <c r="W178" i="5" s="1"/>
  <c r="G164" i="5"/>
  <c r="G179" i="5"/>
  <c r="W179" i="5" s="1"/>
  <c r="G165" i="5"/>
  <c r="G171" i="5"/>
  <c r="G172" i="5"/>
  <c r="G158" i="5"/>
  <c r="W158" i="5" s="1"/>
  <c r="G157" i="5"/>
  <c r="Z157" i="5" s="1"/>
  <c r="W156" i="5"/>
  <c r="AA190" i="5" l="1"/>
  <c r="AB190" i="5" s="1"/>
  <c r="O142" i="5"/>
  <c r="AA189" i="5"/>
  <c r="AB189" i="5" s="1"/>
  <c r="E190" i="5"/>
  <c r="W157" i="5"/>
  <c r="W160" i="5" s="1"/>
  <c r="G160" i="5"/>
  <c r="W164" i="5"/>
  <c r="Z164" i="5"/>
  <c r="W172" i="5"/>
  <c r="Z172" i="5"/>
  <c r="F167" i="5"/>
  <c r="G163" i="5"/>
  <c r="Y158" i="5"/>
  <c r="Z158" i="5" s="1"/>
  <c r="F174" i="5"/>
  <c r="G170" i="5"/>
  <c r="G177" i="5"/>
  <c r="F181" i="5"/>
  <c r="W171" i="5"/>
  <c r="Z171" i="5"/>
  <c r="Z165" i="5"/>
  <c r="W165" i="5"/>
  <c r="F160" i="5"/>
  <c r="G144" i="5" l="1"/>
  <c r="C7" i="5"/>
  <c r="J144" i="5"/>
  <c r="M144" i="5"/>
  <c r="G174" i="5"/>
  <c r="W170" i="5"/>
  <c r="W174" i="5" s="1"/>
  <c r="Z170" i="5"/>
  <c r="W177" i="5"/>
  <c r="W181" i="5" s="1"/>
  <c r="G181" i="5"/>
  <c r="F190" i="5"/>
  <c r="G167" i="5"/>
  <c r="W163" i="5"/>
  <c r="W167" i="5" s="1"/>
  <c r="Z163" i="5"/>
  <c r="O144" i="5" l="1"/>
  <c r="G190" i="5"/>
  <c r="T193" i="5" s="1"/>
</calcChain>
</file>

<file path=xl/sharedStrings.xml><?xml version="1.0" encoding="utf-8"?>
<sst xmlns="http://schemas.openxmlformats.org/spreadsheetml/2006/main" count="382" uniqueCount="190">
  <si>
    <t>Instructies</t>
  </si>
  <si>
    <t>Wettelijke kaders</t>
  </si>
  <si>
    <t>Voor meer informatie over subsidiabele kosten en kostensoorten, zie de Verordening (EU) nr. 651/2014 van de Commissie van 17 juni 2014,</t>
  </si>
  <si>
    <t xml:space="preserve"> artikel 25 en het Kaderbesluit nationale EZ-subsidies, Hoofdstuk 4, artikel 10-14.</t>
  </si>
  <si>
    <t>Tabbladen</t>
  </si>
  <si>
    <t>Dit budgetformulier bevat naast het huidige tabblad nog twee tabbladen</t>
  </si>
  <si>
    <t>l</t>
  </si>
  <si>
    <r>
      <rPr>
        <b/>
        <sz val="10"/>
        <rFont val="Verdana"/>
        <family val="2"/>
      </rPr>
      <t xml:space="preserve">Kosten en financiering - </t>
    </r>
    <r>
      <rPr>
        <sz val="10"/>
        <rFont val="Verdana"/>
        <family val="2"/>
      </rPr>
      <t>Het daadwekelijke budgetformulier.</t>
    </r>
  </si>
  <si>
    <r>
      <t xml:space="preserve">Toelichting kostensoorten - </t>
    </r>
    <r>
      <rPr>
        <sz val="10"/>
        <rFont val="Verdana"/>
        <family val="2"/>
      </rPr>
      <t>Toelichting over de verschillende kostenposten in het budgetformulier</t>
    </r>
  </si>
  <si>
    <t>Informatie tabblad 'Kosten en financiering'</t>
  </si>
  <si>
    <t>Het tabblad bestaat uit twee onderdelen: R&amp;D Overzicht: kosten per type onderzoek voor het hele project en een overzicht van de projectkosten en financiering per jaar per projectpartner. Vul beide onderdelen volledig in.</t>
  </si>
  <si>
    <t xml:space="preserve">Het budgetformulier bevat verwijzingen en automatische berekeningen. Begin bovenaan het budgetformulier en werk naar beneden. </t>
  </si>
  <si>
    <t xml:space="preserve">In de gele vakken kunnen gegevens worden ingevuld, de gegevens in de blauwe vakken worden automatisch berekend. </t>
  </si>
  <si>
    <t>Indien rijen worden toegevoegd voor extra partners: voer de formules omlaag door naar de toegevoegde rijen. Selecteer hiervoor de cel met de formule erboven en sleep deze naar beneden. Klik op de vulgreep en sleep het zwarte vierkant naar beneden.</t>
  </si>
  <si>
    <t>Voorbeeld vulgreep:</t>
  </si>
  <si>
    <r>
      <t>Begin met het invullen van de ‘</t>
    </r>
    <r>
      <rPr>
        <b/>
        <sz val="10"/>
        <rFont val="Verdana"/>
        <family val="2"/>
      </rPr>
      <t>Partner Overview’</t>
    </r>
    <r>
      <rPr>
        <sz val="10"/>
        <rFont val="Verdana"/>
        <family val="2"/>
      </rPr>
      <t>. Vul per regel één project partner in die in het project R&amp;D-gerelateerde projectkosten maakt, voeg rijen toe indien nodig. Partners die geen R&amp;D-gerelateerde projectkosten maken en bijvoorbeeld alleen een cash bijdrage leveren kunnen onderin het budgetformulier onder het kopje ‘PPS-subsidie/Overige subsidies/Sponsors’ worden ingevuld.</t>
    </r>
  </si>
  <si>
    <r>
      <t xml:space="preserve">Maak voor het invullen van de verschillende type kosten gebruik van de </t>
    </r>
    <r>
      <rPr>
        <b/>
        <sz val="10"/>
        <rFont val="Verdana"/>
        <family val="2"/>
      </rPr>
      <t>dropdown menu’s</t>
    </r>
    <r>
      <rPr>
        <sz val="10"/>
        <rFont val="Verdana"/>
        <family val="2"/>
      </rPr>
      <t xml:space="preserve"> om de organisatienaam van elke projectpartner in te vullen. Deze dropdown menu’s zijn gebaseerd op de partners die zijn ingevuld onder ‘Partner Overview’. Mocht de gewenste partner niet in het dropdown menu staan, vul deze dan eerst in onder ‘Partner Overview’.</t>
    </r>
  </si>
  <si>
    <r>
      <t xml:space="preserve">Gebruik bij het invullen van het overzicht onderin het formulier het </t>
    </r>
    <r>
      <rPr>
        <b/>
        <sz val="10"/>
        <rFont val="Verdana"/>
        <family val="2"/>
      </rPr>
      <t xml:space="preserve">dropdown menu </t>
    </r>
    <r>
      <rPr>
        <sz val="10"/>
        <rFont val="Verdana"/>
        <family val="2"/>
      </rPr>
      <t>om de organisatienaam van elke partner in te vullen. De totale kosten per partner worden automatisch ingevuld, gebaseerd op de ingevulde kostenspecificatie bovenin het document.</t>
    </r>
  </si>
  <si>
    <r>
      <t xml:space="preserve">Het formulier berekent in kolom Y automatisch de </t>
    </r>
    <r>
      <rPr>
        <b/>
        <sz val="10"/>
        <rFont val="Verdana"/>
        <family val="2"/>
      </rPr>
      <t>maximale toegestane PPS-subsidie</t>
    </r>
    <r>
      <rPr>
        <sz val="10"/>
        <rFont val="Verdana"/>
        <family val="2"/>
      </rPr>
      <t xml:space="preserve"> per partij. Om voor ondernemingen de maximale toegestane PPS-subsidie te berekenen: Gebruik het dropdown menu in kolom C in dezelfde regel om het type onderneming te selecteren. De maximale toegestane PPS-subsidie wordt nu berekend.</t>
    </r>
  </si>
  <si>
    <t>Gebruik kan worden gemaakt van een van de kostensystematieken:</t>
  </si>
  <si>
    <t>Integrale kostensystematiek</t>
  </si>
  <si>
    <t>Loonkosten + 50% directe opslagsystematiek</t>
  </si>
  <si>
    <t>Vastuurtarief</t>
  </si>
  <si>
    <t>Nederlands MKB</t>
  </si>
  <si>
    <t>Nederlandse grote onderneming</t>
  </si>
  <si>
    <t>Buitenlands MKB</t>
  </si>
  <si>
    <t>Buitenlandse grote onderneming</t>
  </si>
  <si>
    <r>
      <t>Budget formulier: TKI-LSH</t>
    </r>
    <r>
      <rPr>
        <b/>
        <sz val="14"/>
        <rFont val="Arial"/>
        <family val="2"/>
      </rPr>
      <t xml:space="preserve"> </t>
    </r>
    <r>
      <rPr>
        <b/>
        <sz val="22"/>
        <rFont val="Arial"/>
        <family val="2"/>
      </rPr>
      <t>PPS-Subsidie</t>
    </r>
  </si>
  <si>
    <t>Project:</t>
  </si>
  <si>
    <t>Project acronym:</t>
  </si>
  <si>
    <t>Naam Penvoerder:</t>
  </si>
  <si>
    <t>Startdatum &amp; looptijd van het project (in maanden):</t>
  </si>
  <si>
    <t xml:space="preserve">Totaal project budget: </t>
  </si>
  <si>
    <t>Partner Overview</t>
  </si>
  <si>
    <t>Naam Partner</t>
  </si>
  <si>
    <t>…</t>
  </si>
  <si>
    <t>R&amp;D Overzicht: kostensoorten per type onderzoek (hele project periode)</t>
  </si>
  <si>
    <t>1.</t>
  </si>
  <si>
    <t>Loonkosten:</t>
  </si>
  <si>
    <t>Fundamenteel onderzoek</t>
  </si>
  <si>
    <t>Industrieel onderzoek</t>
  </si>
  <si>
    <t>Experimentele ontwikkeling</t>
  </si>
  <si>
    <t>Partner die de kosten maakt</t>
  </si>
  <si>
    <t>Kostensystematiek</t>
  </si>
  <si>
    <t>Functie</t>
  </si>
  <si>
    <t>Uurtarief</t>
  </si>
  <si>
    <t>Uren</t>
  </si>
  <si>
    <t>Uren x tarief</t>
  </si>
  <si>
    <t>Onderzoeksorganisaties (gebruik dropdown menu)</t>
  </si>
  <si>
    <t>&lt;organisatie&gt;</t>
  </si>
  <si>
    <t>Ondernemingen met winstoogmerk (gebruik dropdown menu)</t>
  </si>
  <si>
    <t>&lt;onderneming&gt;</t>
  </si>
  <si>
    <t>Ondernemingen zonder winstoogmerk (gebruik dropdown menu)</t>
  </si>
  <si>
    <t>…..</t>
  </si>
  <si>
    <t>Overige partners (gebruik dropdown menu)</t>
  </si>
  <si>
    <t>&lt;naam&gt;</t>
  </si>
  <si>
    <t>Totaal loonkosten</t>
  </si>
  <si>
    <t>Totaal</t>
  </si>
  <si>
    <t>2.</t>
  </si>
  <si>
    <t>Kosten van materialen en hulpmiddelen:</t>
  </si>
  <si>
    <t>Materiaal / hulpmiddel</t>
  </si>
  <si>
    <t>Kosten</t>
  </si>
  <si>
    <t>Totaal kosten</t>
  </si>
  <si>
    <t>materialen en hulpmiddelen</t>
  </si>
  <si>
    <t>3.</t>
  </si>
  <si>
    <t>Kosten van gebruik van machines en apparatuur</t>
  </si>
  <si>
    <t>Machine / apparatuur</t>
  </si>
  <si>
    <t>Prijs per gebruikseenheid</t>
  </si>
  <si>
    <t>Gebruiks eenheden</t>
  </si>
  <si>
    <t>machines en apparatuur</t>
  </si>
  <si>
    <t>4.</t>
  </si>
  <si>
    <t>Aan derden verschuldigde kosten</t>
  </si>
  <si>
    <t>Naam derde partij</t>
  </si>
  <si>
    <t>Omschrijving kosten</t>
  </si>
  <si>
    <t>Totaal kosten derden</t>
  </si>
  <si>
    <t>5.</t>
  </si>
  <si>
    <t>Publicatie, reis- en verblijfkosten</t>
  </si>
  <si>
    <t>….</t>
  </si>
  <si>
    <t xml:space="preserve">Totaal kosten </t>
  </si>
  <si>
    <t>Publicatie, reis en verblijf</t>
  </si>
  <si>
    <t>6.</t>
  </si>
  <si>
    <t>Totale subsidiabele projectkosten</t>
  </si>
  <si>
    <t>Totaal:</t>
  </si>
  <si>
    <t>7.</t>
  </si>
  <si>
    <t>Percentage van de totale projectkosten per type onderzoek</t>
  </si>
  <si>
    <t>OVERZICHT - Kosten en bijdragen per partner per jaar</t>
  </si>
  <si>
    <t>KOSTEN</t>
  </si>
  <si>
    <t>FINANCIERING</t>
  </si>
  <si>
    <t>Kosten worden automatisch ingevuld o.b.v. ingevulde kostenspecificatie bovenin dit document</t>
  </si>
  <si>
    <t>Totaal aan bijdragen</t>
  </si>
  <si>
    <t>Fundamenteel Onderzoek</t>
  </si>
  <si>
    <t>Industrieel Onderzoek</t>
  </si>
  <si>
    <t>Totale kosten organisatie</t>
  </si>
  <si>
    <t>in cash</t>
  </si>
  <si>
    <t>in kind</t>
  </si>
  <si>
    <t>Totale bijdrage per organisatie</t>
  </si>
  <si>
    <t>PPS-subsidie</t>
  </si>
  <si>
    <t>Ontvangen Cash</t>
  </si>
  <si>
    <t>Funding gap</t>
  </si>
  <si>
    <t>Maximale toegestane PPS-subsidie</t>
  </si>
  <si>
    <t>% PPS-subsidie o.b.v. kosten</t>
  </si>
  <si>
    <t>Totale kosten en bijdragen onderzoeksorganisaties</t>
  </si>
  <si>
    <t>Type onderneming (gebruik dropdown menu)</t>
  </si>
  <si>
    <t>Totale kosten en bijdragen ondernemingen met winstoogmerk</t>
  </si>
  <si>
    <t>Totale kosten en bijdragen ondernemingen zonder winstoogmerk</t>
  </si>
  <si>
    <t>Overige partners</t>
  </si>
  <si>
    <t>Niet Toegestaan</t>
  </si>
  <si>
    <t>Niet toegestaan</t>
  </si>
  <si>
    <t>N.v.t.</t>
  </si>
  <si>
    <t>Totale kosten en bijdragen overige partners</t>
  </si>
  <si>
    <t>PPS-subsidie / Overige subsidies / sponsors</t>
  </si>
  <si>
    <t>Totaal subsidies en sponsors</t>
  </si>
  <si>
    <t>Minimaal benodigde bijdrage</t>
  </si>
  <si>
    <t>Type organisatie</t>
  </si>
  <si>
    <t>Minimale bijdrage</t>
  </si>
  <si>
    <t>Voldaan?</t>
  </si>
  <si>
    <t>Totale kosten</t>
  </si>
  <si>
    <t>Totaal incl. PPS-subsidie</t>
  </si>
  <si>
    <t>Onderzoeksorganisatie</t>
  </si>
  <si>
    <t>Totaal budget per jaar</t>
  </si>
  <si>
    <t>Onderneming met en zonder winstoogmerk</t>
  </si>
  <si>
    <t>Funding gap totaal</t>
  </si>
  <si>
    <t>Totaal budget</t>
  </si>
  <si>
    <t>Uitleg budgetformulier LSH-TKI</t>
  </si>
  <si>
    <t>Algemeen</t>
  </si>
  <si>
    <r>
      <t xml:space="preserve">PPS subsidie wordt uitsluitend verkregen op </t>
    </r>
    <r>
      <rPr>
        <b/>
        <sz val="10"/>
        <rFont val="Verdana"/>
        <family val="2"/>
      </rPr>
      <t>onderzoek</t>
    </r>
    <r>
      <rPr>
        <sz val="10"/>
        <rFont val="Verdana"/>
        <family val="2"/>
      </rPr>
      <t xml:space="preserve"> in een private publieke samenwerking</t>
    </r>
  </si>
  <si>
    <t xml:space="preserve">Voor meer informatie: </t>
  </si>
  <si>
    <t xml:space="preserve">https://www.rvo.nl/subsidie-en-financieringswijzer/subsidiespelregels/ministeries/ministerie-van-economische-zaken-en-klimaat </t>
  </si>
  <si>
    <t xml:space="preserve">1. Loonkosten </t>
  </si>
  <si>
    <t>Bij het invullen van de loonkosten kan gebruik gemaakt worden van één van de volgende opties:</t>
  </si>
  <si>
    <t>1. Integrale kostensystematiek</t>
  </si>
  <si>
    <t>2. Loonkosten + 50% directe opslagsystematiek</t>
  </si>
  <si>
    <t>3. Vastuurtarief</t>
  </si>
  <si>
    <r>
      <rPr>
        <b/>
        <sz val="10"/>
        <rFont val="Verdana"/>
        <family val="2"/>
      </rPr>
      <t>Integrale kostensystematiek</t>
    </r>
    <r>
      <rPr>
        <sz val="10"/>
        <rFont val="Verdana"/>
        <family val="2"/>
      </rPr>
      <t xml:space="preserve"> </t>
    </r>
  </si>
  <si>
    <t xml:space="preserve">(artikel 12 van het Kaderbesluit Nationale EZK- &amp; LNV-subsidies) </t>
  </si>
  <si>
    <t xml:space="preserve">    Deze methode is vooral geschikt voor grote organisaties die regelmatig subsidie bij RVO aanvragen.</t>
  </si>
  <si>
    <t xml:space="preserve">    De IKS methode dient goedgekeurd te zijn door RvO. </t>
  </si>
  <si>
    <r>
      <rPr>
        <b/>
        <sz val="10"/>
        <rFont val="Verdana"/>
        <family val="2"/>
      </rPr>
      <t>Loonkosten + 50% opslag systematiek</t>
    </r>
    <r>
      <rPr>
        <sz val="10"/>
        <rFont val="Verdana"/>
        <family val="2"/>
      </rPr>
      <t xml:space="preserve"> </t>
    </r>
  </si>
  <si>
    <t>(artikel 13 van het Kaderbesluit Nationale EZK- &amp; LNV-subsidies);</t>
  </si>
  <si>
    <t xml:space="preserve">    De directe loonkosten van projectmedewerkers wordt opgevoerd en vermeerderd met 50% opslag.</t>
  </si>
  <si>
    <t xml:space="preserve">    Directe kosten bestaan uit de direct toerekenbare kosten aan de medewerker die het onderzoek uitvoert zoals bruto salaris, werkgeverslasten, pensioen </t>
  </si>
  <si>
    <t xml:space="preserve">    lasten, bonussen (mits vastgelegd in de arbeidsovereenkomst), etc. </t>
  </si>
  <si>
    <t xml:space="preserve">    De jaarkosten worden door 1650 uren gedeeld om het uurtarief te krijgen</t>
  </si>
  <si>
    <r>
      <rPr>
        <b/>
        <sz val="10"/>
        <rFont val="Verdana"/>
        <family val="2"/>
      </rPr>
      <t>Vast uurtarief van €60,00</t>
    </r>
    <r>
      <rPr>
        <sz val="10"/>
        <rFont val="Verdana"/>
        <family val="2"/>
      </rPr>
      <t xml:space="preserve"> (artikel 14 van het Kaderbesluit Nationale EZK- &amp; LNV-subsidies). </t>
    </r>
  </si>
  <si>
    <t xml:space="preserve">    Een vast uurtarief van € 60,00 per uur. </t>
  </si>
  <si>
    <t xml:space="preserve">Partijen die geen PPS-subsidie aanwenden, zijn niet verplicht gebruik te maken van één van deze loonkostensystematieken. Deze partijen mogen ook een eigen uurtarief </t>
  </si>
  <si>
    <t xml:space="preserve">hanteren. Voorwaarde is wel dat de berekening van de kosten o.b.v. een gebruikelijke en controleerbare methode plaatsvindt en gebaseerd is op bedrijfseconomische </t>
  </si>
  <si>
    <t xml:space="preserve">grondslagen en normen die in het maatschappelijk verkeer als aanvaardbaar worden beschouwd en die de deelnemers aan een samenwerkingsproject stelselmatig toepassen. </t>
  </si>
  <si>
    <t xml:space="preserve">Op het budgetformulier dienen deze partijen te kiezen voor 'vastuurtarief' en het standaard uurtarief van EUR 60.- aan te passen naar een voor hen gebruikelijk en </t>
  </si>
  <si>
    <t xml:space="preserve">controleerbaar uurtarief. </t>
  </si>
  <si>
    <t>Let op!</t>
  </si>
  <si>
    <t>Een organisatie mag slechts één van bovenstaande methodieken gebruiken!</t>
  </si>
  <si>
    <t>Bij alle tarieven moet een urenadministratie overlegd kunnen worden. Bij een intergale kostensystematiek en loonkosten plus opslag moeten ook de onderliggende</t>
  </si>
  <si>
    <t xml:space="preserve"> </t>
  </si>
  <si>
    <t xml:space="preserve">stukken overlegd kunnen worden ter onderbouwing van de hoogte van het tarief. </t>
  </si>
  <si>
    <t xml:space="preserve">2. Kosten van materiaal en hulpmiddelen
</t>
  </si>
  <si>
    <t>Materialen (uit voorraad)</t>
  </si>
  <si>
    <t xml:space="preserve">Kosten voor materiaal en hulpmiddelen bestaan uit kosten voor het verbruik van materialen uit voorraad, alsook (speciaal) aangeschaft voor dit project. De kosten van het </t>
  </si>
  <si>
    <t xml:space="preserve">verbruik van materialen, die niet speciaal voor het project zijn aangeschaft, kunt u opvoeren als u het verbruik registreert. Hierbij moet u uitgaan van historische </t>
  </si>
  <si>
    <t>aanschafprijzen. Als u geen administratie van het verbruik van materialen uit voorraad heeft, dan kunt u de kosten niet rechtstreeks aan het project toerekenen.</t>
  </si>
  <si>
    <t>3. Kosten van gebruik van machines en apparatuur</t>
  </si>
  <si>
    <t>Uitsluitend voor het project aangeschaft</t>
  </si>
  <si>
    <t xml:space="preserve">De kosten van apparatuur, die u speciaal voor een project of bepaalde subsidiabele activiteiten koopt en gebruikt, voert u op onder 'Kosten van gebruik van machines </t>
  </si>
  <si>
    <t>en apparatuur'. Het gaat om kosten waarvan de hoogte is aan te tonen op basis van een factuur. Wel moet u voor de bepaling van de subsidiabele kosten de eventuele</t>
  </si>
  <si>
    <t>restwaarde van de apparatuur aftrekken van de aanschafprijs (afschrijvingssystematiek).</t>
  </si>
  <si>
    <t xml:space="preserve">Voor de bepaling van de restwaarde, van speciaal voor een project aangeschafte apparatuur, geldt dat de restwaarde bepaald wordt op basis  van lineaire </t>
  </si>
  <si>
    <t>afschrijving met een (minimale) afschrijvingstermijn van 5 jaar. Dit is een boekhoudkundige restwaarde.</t>
  </si>
  <si>
    <t>Niet uitsluitend voor het project aangeschaft</t>
  </si>
  <si>
    <t>Als u de machine of apparatuur niet uitsluitend voor het project heeft aangeschaft, mag u de afschrijfkosten of leasetermijnen alleen meenemen als door u</t>
  </si>
  <si>
    <t>een sluitende tijdregistratie wordt bijgehouden. De kosten worden dan meegenomen naar evenredigheid van tijd gedurende welke de machine of het apparaat</t>
  </si>
  <si>
    <t xml:space="preserve">wordt gebruikt voor het project, gerelateerd aan de normale bezetting. Indien u integrale kostensystematiek gebruikt dan kunt u hier alleen kosten opvoeren als </t>
  </si>
  <si>
    <t>de kosten geen deel uitmaken van het integrale kostentarief.</t>
  </si>
  <si>
    <t>4. Aan derden verschuldigde kosten</t>
  </si>
  <si>
    <t>Dit betreft alle (andere) kosten waarvoor u een factuur ontvangt en direct gerelateerd zijn aan de uitvoering van het project.</t>
  </si>
  <si>
    <t>Indien een deel van de activiteiten van het project wordt uitbesteed, kunnen de aan derden verschuldigde kosten aan het project worden toegerekend.</t>
  </si>
  <si>
    <t>Er dient voor gezorgd te worden dat de aan derden verschuldigde kosten in verhouding zijn met de rest van het budget.</t>
  </si>
  <si>
    <t>Indien deze kostenpost erg hoog is kan dit van invloed zijn en worden meegenomen in de beoordeling van de evaluatiecommissie.</t>
  </si>
  <si>
    <t>Let op: Niet subsidiabele kosten</t>
  </si>
  <si>
    <t xml:space="preserve">Hieronder volgt een overzicht van voorbeelden van niet-subsidiabele kosten. Deze kosten mogen derhalve niet worden opgevoerd op het budgetformulier. </t>
  </si>
  <si>
    <t>Aanvragen en in stand houden van octrooien (kosten voor octrooien die op arm’s length-voorwaarden worden gekocht bij of waarvoor een licentie wordt verleend door externe bronnen zijn wel subsidiabel);</t>
  </si>
  <si>
    <t>Accountantscontrole;</t>
  </si>
  <si>
    <t>Benchfee (let op: materiaalkosten zijn wel subsidiabel);</t>
  </si>
  <si>
    <t>Binnenlandse reizen;</t>
  </si>
  <si>
    <t>Ondersteunend personeel, niet direct gerelateerd aan de inhoudelijke R&amp;D activiteiten, zoals: projectcontroller, business developer, administratief medewerker;</t>
  </si>
  <si>
    <t>Opstellen van een business case;</t>
  </si>
  <si>
    <t>Kosten gerelateerd aan implementatie van de ontwikkelde innovatie;</t>
  </si>
  <si>
    <r>
      <t>Uitvoeren van doelmatigheidsonderzoek (</t>
    </r>
    <r>
      <rPr>
        <i/>
        <sz val="10"/>
        <rFont val="Verdana"/>
        <family val="2"/>
      </rPr>
      <t>Health Technology Assessment</t>
    </r>
    <r>
      <rPr>
        <sz val="10"/>
        <rFont val="Verdana"/>
        <family val="2"/>
      </rPr>
      <t>, HTA);</t>
    </r>
  </si>
  <si>
    <t>Overhead;</t>
  </si>
  <si>
    <t>Niet-wetenschappelijke disseminatie. Wetenschappelijke disseminatie, waaronder het bezoeken van een wetenschappelijk congres of het publiceren van een wetenschappelijk artikel, is wel subsidiabel;</t>
  </si>
  <si>
    <t>Projectmanagementtaken, niet direct gerelateerd aan de inhoudelijke R&amp;D activiteiten, zoals: escalatie naar een stuurgroep, het opstellen van een risicomanagementmodel, het opstellen van rapportages om aan subsidieverplichtingen te voldoen, administratieve verantwoording. Projectmanagementtaken die wel direct gerelateerd zijn aan de inhoudelijke R&amp;D activiteiten (o.a. discussies met medewerkers, het analyseren van technische risico’s, het opstellen van inhoudelijke rapportages, het opstellen van specificaties) zijn wel subsidiabel.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</si>
</sst>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quot;€&quot;\ * #,##0.00_ ;_ &quot;€&quot;\ * \-#,##0.00_ ;_ &quot;€&quot;\ * &quot;-&quot;??_ ;_ @_ "/>
    <numFmt numFmtId="165" formatCode="_-* #,##0_-;_-* #,##0\-;_-* &quot;-&quot;_-;_-@_-"/>
    <numFmt numFmtId="166" formatCode="_-* #,##0.00_-;_-* #,##0.00\-;_-* &quot;-&quot;??_-;_-@_-"/>
    <numFmt numFmtId="167" formatCode="_-* #,##0_-;_-* #,##0\-;_-* &quot;-&quot;??_-;_-@_-"/>
    <numFmt numFmtId="168" formatCode="0.0%"/>
    <numFmt numFmtId="169" formatCode="&quot;€&quot;\ #,##0.00_-"/>
    <numFmt numFmtId="170" formatCode="#,##0_-"/>
    <numFmt numFmtId="171" formatCode="&quot;€&quot;\ #,##0"/>
  </numFmts>
  <fonts count="49" x14ac:knownFonts="1">
    <font>
      <sz val="10"/>
      <name val="Arial"/>
    </font>
    <font>
      <sz val="8"/>
      <name val="Arial"/>
      <family val="2"/>
    </font>
    <font>
      <b/>
      <sz val="10"/>
      <name val="Arial"/>
      <family val="2"/>
    </font>
    <font>
      <sz val="10"/>
      <name val="Arial"/>
      <family val="2"/>
    </font>
    <font>
      <b/>
      <sz val="16"/>
      <name val="Arial"/>
      <family val="2"/>
    </font>
    <font>
      <b/>
      <sz val="22"/>
      <name val="Arial"/>
      <family val="2"/>
    </font>
    <font>
      <sz val="10"/>
      <name val="Arial"/>
      <family val="2"/>
    </font>
    <font>
      <b/>
      <sz val="10"/>
      <color indexed="8"/>
      <name val="Arial"/>
      <family val="2"/>
    </font>
    <font>
      <sz val="10"/>
      <color indexed="8"/>
      <name val="Arial"/>
      <family val="2"/>
    </font>
    <font>
      <b/>
      <sz val="14"/>
      <name val="Arial"/>
      <family val="2"/>
    </font>
    <font>
      <sz val="10"/>
      <name val="Calibri"/>
      <family val="2"/>
    </font>
    <font>
      <b/>
      <sz val="10"/>
      <color theme="0"/>
      <name val="Arial"/>
      <family val="2"/>
    </font>
    <font>
      <i/>
      <sz val="10"/>
      <name val="Arial"/>
      <family val="2"/>
    </font>
    <font>
      <sz val="14"/>
      <name val="Arial"/>
      <family val="2"/>
    </font>
    <font>
      <u/>
      <sz val="10"/>
      <color theme="10"/>
      <name val="Arial"/>
      <family val="2"/>
    </font>
    <font>
      <sz val="11"/>
      <color theme="1"/>
      <name val="Calibri"/>
      <family val="2"/>
      <scheme val="minor"/>
    </font>
    <font>
      <sz val="10"/>
      <name val="Verdana"/>
      <family val="2"/>
    </font>
    <font>
      <b/>
      <sz val="12"/>
      <color indexed="9"/>
      <name val="Verdana"/>
      <family val="2"/>
    </font>
    <font>
      <sz val="12"/>
      <color indexed="9"/>
      <name val="Verdana"/>
      <family val="2"/>
    </font>
    <font>
      <b/>
      <sz val="10"/>
      <name val="Verdana"/>
      <family val="2"/>
    </font>
    <font>
      <u/>
      <sz val="7.5"/>
      <color indexed="12"/>
      <name val="Times New Roman"/>
      <family val="1"/>
    </font>
    <font>
      <u/>
      <sz val="10"/>
      <color indexed="12"/>
      <name val="Verdana"/>
      <family val="2"/>
    </font>
    <font>
      <sz val="9"/>
      <color indexed="9"/>
      <name val="Verdana"/>
      <family val="2"/>
    </font>
    <font>
      <b/>
      <sz val="9"/>
      <color indexed="9"/>
      <name val="Verdana"/>
      <family val="2"/>
    </font>
    <font>
      <sz val="10"/>
      <color theme="1"/>
      <name val="Verdana"/>
      <family val="2"/>
    </font>
    <font>
      <b/>
      <sz val="10"/>
      <color rgb="FFFF0000"/>
      <name val="Verdana"/>
      <family val="2"/>
    </font>
    <font>
      <b/>
      <u/>
      <sz val="10"/>
      <name val="Verdana"/>
      <family val="2"/>
    </font>
    <font>
      <b/>
      <sz val="12"/>
      <color theme="0"/>
      <name val="Verdana"/>
      <family val="2"/>
    </font>
    <font>
      <sz val="10"/>
      <color indexed="22"/>
      <name val="Wingdings"/>
      <charset val="2"/>
    </font>
    <font>
      <i/>
      <sz val="10"/>
      <name val="Verdana"/>
      <family val="2"/>
    </font>
    <font>
      <b/>
      <sz val="14"/>
      <name val="Verdana"/>
      <family val="2"/>
    </font>
    <font>
      <u/>
      <sz val="10"/>
      <color theme="10"/>
      <name val="Verdana"/>
      <family val="2"/>
    </font>
    <font>
      <b/>
      <sz val="16"/>
      <name val="Verdana"/>
      <family val="2"/>
    </font>
    <font>
      <sz val="11"/>
      <color theme="1"/>
      <name val="Verdana"/>
      <family val="2"/>
    </font>
    <font>
      <sz val="10"/>
      <color indexed="22"/>
      <name val="Verdana"/>
      <family val="2"/>
    </font>
    <font>
      <sz val="10"/>
      <name val="Arial"/>
      <family val="2"/>
    </font>
    <font>
      <b/>
      <sz val="11"/>
      <name val="Arial"/>
      <family val="2"/>
    </font>
    <font>
      <b/>
      <sz val="18"/>
      <name val="Arial"/>
      <family val="2"/>
    </font>
    <font>
      <sz val="18"/>
      <name val="Arial"/>
      <family val="2"/>
    </font>
    <font>
      <b/>
      <sz val="9"/>
      <name val="Arial"/>
      <family val="2"/>
    </font>
    <font>
      <sz val="10"/>
      <color rgb="FFFF0000"/>
      <name val="Arial"/>
      <family val="2"/>
    </font>
    <font>
      <b/>
      <sz val="12"/>
      <name val="Arial"/>
      <family val="2"/>
    </font>
    <font>
      <sz val="12"/>
      <name val="Arial"/>
      <family val="2"/>
    </font>
    <font>
      <sz val="11"/>
      <name val="Arial"/>
      <family val="2"/>
    </font>
    <font>
      <b/>
      <sz val="12"/>
      <color indexed="8"/>
      <name val="Arial"/>
      <family val="2"/>
    </font>
    <font>
      <sz val="9"/>
      <name val="Arial"/>
      <family val="2"/>
    </font>
    <font>
      <b/>
      <i/>
      <sz val="10"/>
      <name val="Arial"/>
      <family val="2"/>
    </font>
    <font>
      <b/>
      <i/>
      <sz val="11"/>
      <name val="Arial"/>
      <family val="2"/>
    </font>
    <font>
      <sz val="10"/>
      <color theme="0"/>
      <name val="Arial"/>
      <family val="2"/>
    </font>
  </fonts>
  <fills count="19">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31"/>
        <bgColor indexed="64"/>
      </patternFill>
    </fill>
    <fill>
      <patternFill patternType="solid">
        <fgColor indexed="46"/>
        <bgColor indexed="64"/>
      </patternFill>
    </fill>
    <fill>
      <patternFill patternType="solid">
        <fgColor indexed="22"/>
        <bgColor indexed="64"/>
      </patternFill>
    </fill>
    <fill>
      <patternFill patternType="solid">
        <fgColor rgb="FFCCFFFF"/>
        <bgColor indexed="64"/>
      </patternFill>
    </fill>
    <fill>
      <patternFill patternType="solid">
        <fgColor rgb="FFC0C0C0"/>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9"/>
        <bgColor indexed="64"/>
      </patternFill>
    </fill>
    <fill>
      <patternFill patternType="solid">
        <fgColor theme="5" tint="0.59999389629810485"/>
        <bgColor indexed="64"/>
      </patternFill>
    </fill>
    <fill>
      <patternFill patternType="solid">
        <fgColor indexed="8"/>
        <bgColor indexed="64"/>
      </patternFill>
    </fill>
    <fill>
      <patternFill patternType="solid">
        <fgColor theme="0" tint="-0.14999847407452621"/>
        <bgColor indexed="64"/>
      </patternFill>
    </fill>
    <fill>
      <patternFill patternType="solid">
        <fgColor rgb="FFCCCCFF"/>
        <bgColor indexed="64"/>
      </patternFill>
    </fill>
  </fills>
  <borders count="89">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4"/>
      </left>
      <right style="thin">
        <color theme="0"/>
      </right>
      <top style="thin">
        <color theme="0"/>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theme="0"/>
      </left>
      <right/>
      <top/>
      <bottom/>
      <diagonal/>
    </border>
    <border>
      <left style="thin">
        <color theme="0"/>
      </left>
      <right/>
      <top/>
      <bottom style="medium">
        <color indexed="64"/>
      </bottom>
      <diagonal/>
    </border>
    <border>
      <left/>
      <right style="thin">
        <color theme="0"/>
      </right>
      <top/>
      <bottom style="medium">
        <color indexed="64"/>
      </bottom>
      <diagonal/>
    </border>
    <border>
      <left style="medium">
        <color auto="1"/>
      </left>
      <right style="thin">
        <color indexed="9"/>
      </right>
      <top/>
      <bottom style="thin">
        <color indexed="9"/>
      </bottom>
      <diagonal/>
    </border>
    <border>
      <left style="medium">
        <color auto="1"/>
      </left>
      <right style="thin">
        <color indexed="9"/>
      </right>
      <top style="thin">
        <color indexed="9"/>
      </top>
      <bottom style="thin">
        <color indexed="9"/>
      </bottom>
      <diagonal/>
    </border>
    <border>
      <left style="medium">
        <color auto="1"/>
      </left>
      <right/>
      <top style="thin">
        <color indexed="9"/>
      </top>
      <bottom style="thin">
        <color indexed="9"/>
      </bottom>
      <diagonal/>
    </border>
    <border>
      <left/>
      <right style="thin">
        <color theme="0"/>
      </right>
      <top style="thin">
        <color indexed="9"/>
      </top>
      <bottom style="thin">
        <color indexed="9"/>
      </bottom>
      <diagonal/>
    </border>
    <border>
      <left style="medium">
        <color indexed="64"/>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9"/>
      </top>
      <bottom/>
      <diagonal/>
    </border>
    <border>
      <left style="medium">
        <color auto="1"/>
      </left>
      <right/>
      <top style="thin">
        <color indexed="9"/>
      </top>
      <bottom style="medium">
        <color auto="1"/>
      </bottom>
      <diagonal/>
    </border>
    <border>
      <left/>
      <right/>
      <top style="thin">
        <color indexed="9"/>
      </top>
      <bottom style="medium">
        <color auto="1"/>
      </bottom>
      <diagonal/>
    </border>
    <border>
      <left/>
      <right/>
      <top style="thin">
        <color theme="0"/>
      </top>
      <bottom style="medium">
        <color auto="1"/>
      </bottom>
      <diagonal/>
    </border>
    <border>
      <left/>
      <right style="thin">
        <color indexed="64"/>
      </right>
      <top/>
      <bottom/>
      <diagonal/>
    </border>
    <border>
      <left style="medium">
        <color auto="1"/>
      </left>
      <right/>
      <top style="thin">
        <color theme="0"/>
      </top>
      <bottom style="thin">
        <color indexed="9"/>
      </bottom>
      <diagonal/>
    </border>
    <border>
      <left/>
      <right style="thin">
        <color theme="0"/>
      </right>
      <top style="thin">
        <color theme="0"/>
      </top>
      <bottom style="thin">
        <color indexed="9"/>
      </bottom>
      <diagonal/>
    </border>
    <border>
      <left/>
      <right/>
      <top/>
      <bottom style="thin">
        <color indexed="9"/>
      </bottom>
      <diagonal/>
    </border>
    <border>
      <left style="thin">
        <color indexed="9"/>
      </left>
      <right/>
      <top style="thin">
        <color indexed="9"/>
      </top>
      <bottom/>
      <diagonal/>
    </border>
    <border>
      <left/>
      <right/>
      <top style="thin">
        <color indexed="9"/>
      </top>
      <bottom/>
      <diagonal/>
    </border>
    <border>
      <left style="thin">
        <color indexed="9"/>
      </left>
      <right style="thin">
        <color theme="0"/>
      </right>
      <top style="thin">
        <color indexed="9"/>
      </top>
      <bottom style="thin">
        <color indexed="9"/>
      </bottom>
      <diagonal/>
    </border>
    <border>
      <left style="thin">
        <color indexed="9"/>
      </left>
      <right style="thin">
        <color theme="0"/>
      </right>
      <top/>
      <bottom style="thin">
        <color indexed="9"/>
      </bottom>
      <diagonal/>
    </border>
    <border>
      <left style="thin">
        <color theme="0"/>
      </left>
      <right style="thin">
        <color theme="0"/>
      </right>
      <top style="thin">
        <color theme="0"/>
      </top>
      <bottom/>
      <diagonal/>
    </border>
    <border>
      <left style="thin">
        <color indexed="9"/>
      </left>
      <right style="thin">
        <color indexed="64"/>
      </right>
      <top style="thin">
        <color indexed="9"/>
      </top>
      <bottom/>
      <diagonal/>
    </border>
    <border>
      <left style="thin">
        <color indexed="9"/>
      </left>
      <right style="thin">
        <color indexed="64"/>
      </right>
      <top/>
      <bottom style="thin">
        <color indexed="9"/>
      </bottom>
      <diagonal/>
    </border>
    <border>
      <left style="thin">
        <color indexed="9"/>
      </left>
      <right style="thin">
        <color indexed="64"/>
      </right>
      <top style="thin">
        <color indexed="9"/>
      </top>
      <bottom style="thin">
        <color indexed="9"/>
      </bottom>
      <diagonal/>
    </border>
    <border>
      <left/>
      <right style="thin">
        <color indexed="64"/>
      </right>
      <top style="thin">
        <color indexed="9"/>
      </top>
      <bottom style="thin">
        <color indexed="9"/>
      </bottom>
      <diagonal/>
    </border>
    <border>
      <left/>
      <right style="thin">
        <color indexed="64"/>
      </right>
      <top style="thin">
        <color indexed="9"/>
      </top>
      <bottom/>
      <diagonal/>
    </border>
    <border>
      <left style="thin">
        <color theme="0"/>
      </left>
      <right style="thin">
        <color indexed="64"/>
      </right>
      <top/>
      <bottom style="thin">
        <color indexed="9"/>
      </bottom>
      <diagonal/>
    </border>
    <border>
      <left style="thin">
        <color theme="0"/>
      </left>
      <right style="thin">
        <color indexed="64"/>
      </right>
      <top style="thin">
        <color indexed="9"/>
      </top>
      <bottom style="thin">
        <color indexed="9"/>
      </bottom>
      <diagonal/>
    </border>
    <border>
      <left/>
      <right/>
      <top/>
      <bottom style="thin">
        <color theme="0"/>
      </bottom>
      <diagonal/>
    </border>
    <border>
      <left/>
      <right style="thin">
        <color indexed="9"/>
      </right>
      <top/>
      <bottom/>
      <diagonal/>
    </border>
    <border>
      <left style="thin">
        <color indexed="9"/>
      </left>
      <right style="medium">
        <color indexed="64"/>
      </right>
      <top style="medium">
        <color indexed="64"/>
      </top>
      <bottom/>
      <diagonal/>
    </border>
    <border>
      <left style="thin">
        <color indexed="9"/>
      </left>
      <right style="medium">
        <color indexed="64"/>
      </right>
      <top/>
      <bottom/>
      <diagonal/>
    </border>
    <border>
      <left style="thin">
        <color indexed="9"/>
      </left>
      <right style="medium">
        <color indexed="64"/>
      </right>
      <top style="thin">
        <color theme="0"/>
      </top>
      <bottom/>
      <diagonal/>
    </border>
    <border>
      <left style="thin">
        <color indexed="9"/>
      </left>
      <right style="medium">
        <color indexed="64"/>
      </right>
      <top style="thin">
        <color theme="0"/>
      </top>
      <bottom style="medium">
        <color indexed="64"/>
      </bottom>
      <diagonal/>
    </border>
    <border>
      <left style="thin">
        <color indexed="64"/>
      </left>
      <right/>
      <top/>
      <bottom style="thin">
        <color indexed="9"/>
      </bottom>
      <diagonal/>
    </border>
    <border>
      <left/>
      <right style="thin">
        <color indexed="64"/>
      </right>
      <top/>
      <bottom style="thin">
        <color indexed="9"/>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style="thin">
        <color indexed="9"/>
      </bottom>
      <diagonal/>
    </border>
    <border>
      <left style="thin">
        <color indexed="64"/>
      </left>
      <right/>
      <top style="thin">
        <color indexed="9"/>
      </top>
      <bottom style="thin">
        <color indexed="9"/>
      </bottom>
      <diagonal/>
    </border>
    <border>
      <left style="thin">
        <color indexed="64"/>
      </left>
      <right style="thin">
        <color theme="0"/>
      </right>
      <top style="thin">
        <color indexed="9"/>
      </top>
      <bottom/>
      <diagonal/>
    </border>
    <border>
      <left style="medium">
        <color theme="1"/>
      </left>
      <right style="thin">
        <color indexed="9"/>
      </right>
      <top style="medium">
        <color theme="1"/>
      </top>
      <bottom style="thin">
        <color indexed="9"/>
      </bottom>
      <diagonal/>
    </border>
    <border>
      <left style="thin">
        <color indexed="9"/>
      </left>
      <right/>
      <top style="medium">
        <color theme="1"/>
      </top>
      <bottom style="thin">
        <color indexed="9"/>
      </bottom>
      <diagonal/>
    </border>
    <border>
      <left/>
      <right style="thin">
        <color indexed="64"/>
      </right>
      <top style="medium">
        <color theme="1"/>
      </top>
      <bottom style="thin">
        <color indexed="9"/>
      </bottom>
      <diagonal/>
    </border>
    <border>
      <left/>
      <right/>
      <top style="medium">
        <color theme="1"/>
      </top>
      <bottom/>
      <diagonal/>
    </border>
    <border>
      <left/>
      <right style="thin">
        <color indexed="64"/>
      </right>
      <top style="medium">
        <color theme="1"/>
      </top>
      <bottom/>
      <diagonal/>
    </border>
    <border>
      <left style="thin">
        <color indexed="64"/>
      </left>
      <right/>
      <top style="medium">
        <color theme="1"/>
      </top>
      <bottom/>
      <diagonal/>
    </border>
    <border>
      <left/>
      <right style="medium">
        <color theme="1"/>
      </right>
      <top style="medium">
        <color theme="1"/>
      </top>
      <bottom/>
      <diagonal/>
    </border>
    <border>
      <left style="medium">
        <color theme="1"/>
      </left>
      <right style="thin">
        <color indexed="9"/>
      </right>
      <top/>
      <bottom style="thin">
        <color indexed="9"/>
      </bottom>
      <diagonal/>
    </border>
    <border>
      <left/>
      <right style="medium">
        <color theme="1"/>
      </right>
      <top/>
      <bottom style="thin">
        <color theme="0"/>
      </bottom>
      <diagonal/>
    </border>
    <border>
      <left style="medium">
        <color theme="1"/>
      </left>
      <right style="thin">
        <color indexed="9"/>
      </right>
      <top style="thin">
        <color indexed="9"/>
      </top>
      <bottom style="thin">
        <color indexed="9"/>
      </bottom>
      <diagonal/>
    </border>
    <border>
      <left/>
      <right style="medium">
        <color theme="1"/>
      </right>
      <top style="thin">
        <color theme="0"/>
      </top>
      <bottom style="thin">
        <color theme="0"/>
      </bottom>
      <diagonal/>
    </border>
    <border>
      <left/>
      <right style="medium">
        <color theme="1"/>
      </right>
      <top/>
      <bottom/>
      <diagonal/>
    </border>
    <border>
      <left style="medium">
        <color theme="1"/>
      </left>
      <right/>
      <top style="thin">
        <color indexed="9"/>
      </top>
      <bottom style="thin">
        <color indexed="9"/>
      </bottom>
      <diagonal/>
    </border>
    <border>
      <left style="medium">
        <color theme="1"/>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right style="thin">
        <color theme="0"/>
      </right>
      <top/>
      <bottom style="medium">
        <color theme="1"/>
      </bottom>
      <diagonal/>
    </border>
    <border>
      <left/>
      <right style="medium">
        <color theme="1"/>
      </right>
      <top/>
      <bottom style="medium">
        <color theme="1"/>
      </bottom>
      <diagonal/>
    </border>
    <border>
      <left style="thin">
        <color indexed="9"/>
      </left>
      <right style="thin">
        <color theme="0"/>
      </right>
      <top style="thin">
        <color indexed="9"/>
      </top>
      <bottom style="thin">
        <color theme="0"/>
      </bottom>
      <diagonal/>
    </border>
  </borders>
  <cellStyleXfs count="6">
    <xf numFmtId="0" fontId="0" fillId="0" borderId="0"/>
    <xf numFmtId="166" fontId="6" fillId="0" borderId="0" applyFont="0" applyFill="0" applyBorder="0" applyAlignment="0" applyProtection="0"/>
    <xf numFmtId="0" fontId="14" fillId="0" borderId="0" applyNumberFormat="0" applyFill="0" applyBorder="0" applyAlignment="0" applyProtection="0"/>
    <xf numFmtId="0" fontId="15" fillId="0" borderId="0"/>
    <xf numFmtId="0" fontId="20" fillId="0" borderId="0" applyNumberFormat="0" applyFill="0" applyBorder="0" applyAlignment="0" applyProtection="0">
      <alignment vertical="top"/>
      <protection locked="0"/>
    </xf>
    <xf numFmtId="9" fontId="35" fillId="0" borderId="0" applyFont="0" applyFill="0" applyBorder="0" applyAlignment="0" applyProtection="0"/>
  </cellStyleXfs>
  <cellXfs count="472">
    <xf numFmtId="0" fontId="0" fillId="0" borderId="0" xfId="0"/>
    <xf numFmtId="0" fontId="3" fillId="0" borderId="0" xfId="0" applyFont="1"/>
    <xf numFmtId="167" fontId="7" fillId="0" borderId="0" xfId="1" applyNumberFormat="1" applyFont="1" applyFill="1" applyBorder="1" applyAlignment="1" applyProtection="1"/>
    <xf numFmtId="169" fontId="8" fillId="0" borderId="10" xfId="1" applyNumberFormat="1" applyFont="1" applyFill="1" applyBorder="1" applyAlignment="1" applyProtection="1"/>
    <xf numFmtId="167" fontId="8" fillId="0" borderId="0" xfId="1" applyNumberFormat="1" applyFont="1" applyFill="1" applyBorder="1" applyAlignment="1" applyProtection="1"/>
    <xf numFmtId="10" fontId="8" fillId="0" borderId="0" xfId="1" applyNumberFormat="1" applyFont="1" applyFill="1" applyBorder="1" applyAlignment="1" applyProtection="1"/>
    <xf numFmtId="10" fontId="7" fillId="0" borderId="0" xfId="1" applyNumberFormat="1" applyFont="1" applyFill="1" applyBorder="1" applyAlignment="1" applyProtection="1"/>
    <xf numFmtId="169" fontId="8" fillId="0" borderId="0" xfId="1" applyNumberFormat="1" applyFont="1" applyFill="1" applyBorder="1" applyAlignment="1" applyProtection="1"/>
    <xf numFmtId="9" fontId="8" fillId="0" borderId="0" xfId="1" applyNumberFormat="1" applyFont="1" applyFill="1" applyBorder="1" applyAlignment="1" applyProtection="1"/>
    <xf numFmtId="167" fontId="7" fillId="0" borderId="0" xfId="1" applyNumberFormat="1" applyFont="1" applyFill="1" applyBorder="1" applyAlignment="1" applyProtection="1">
      <alignment horizontal="right"/>
    </xf>
    <xf numFmtId="167" fontId="7" fillId="0" borderId="10" xfId="1" applyNumberFormat="1" applyFont="1" applyFill="1" applyBorder="1" applyAlignment="1" applyProtection="1">
      <alignment vertical="center"/>
    </xf>
    <xf numFmtId="169" fontId="8" fillId="0" borderId="10" xfId="1" applyNumberFormat="1" applyFont="1" applyFill="1" applyBorder="1" applyAlignment="1" applyProtection="1">
      <alignment vertical="center"/>
    </xf>
    <xf numFmtId="167" fontId="2" fillId="0" borderId="10" xfId="1" applyNumberFormat="1" applyFont="1" applyFill="1" applyBorder="1" applyAlignment="1" applyProtection="1">
      <alignment vertical="center"/>
    </xf>
    <xf numFmtId="169" fontId="3" fillId="0" borderId="10" xfId="1" applyNumberFormat="1" applyFont="1" applyFill="1" applyBorder="1" applyAlignment="1" applyProtection="1">
      <alignment vertical="center"/>
    </xf>
    <xf numFmtId="169" fontId="8" fillId="0" borderId="26" xfId="1" applyNumberFormat="1" applyFont="1" applyFill="1" applyBorder="1" applyAlignment="1" applyProtection="1">
      <alignment vertical="center"/>
    </xf>
    <xf numFmtId="169" fontId="7" fillId="0" borderId="10" xfId="1" applyNumberFormat="1" applyFont="1" applyFill="1" applyBorder="1" applyAlignment="1" applyProtection="1">
      <alignment vertical="center"/>
    </xf>
    <xf numFmtId="167" fontId="8" fillId="0" borderId="12" xfId="1" applyNumberFormat="1" applyFont="1" applyFill="1" applyBorder="1" applyAlignment="1" applyProtection="1">
      <alignment vertical="center"/>
    </xf>
    <xf numFmtId="167" fontId="8" fillId="0" borderId="0" xfId="1" applyNumberFormat="1" applyFont="1" applyFill="1" applyBorder="1" applyAlignment="1" applyProtection="1">
      <alignment vertical="center"/>
    </xf>
    <xf numFmtId="167" fontId="7" fillId="0" borderId="0" xfId="1" applyNumberFormat="1" applyFont="1" applyFill="1" applyBorder="1" applyAlignment="1" applyProtection="1">
      <alignment vertical="center"/>
    </xf>
    <xf numFmtId="169" fontId="7" fillId="0" borderId="0" xfId="1" applyNumberFormat="1" applyFont="1" applyFill="1" applyBorder="1" applyAlignment="1" applyProtection="1">
      <alignment vertical="center"/>
    </xf>
    <xf numFmtId="167" fontId="2" fillId="0" borderId="0" xfId="1" applyNumberFormat="1" applyFont="1" applyFill="1" applyBorder="1" applyAlignment="1" applyProtection="1">
      <alignment vertical="center"/>
    </xf>
    <xf numFmtId="9" fontId="8" fillId="0" borderId="0" xfId="1" applyNumberFormat="1" applyFont="1" applyFill="1" applyBorder="1" applyAlignment="1" applyProtection="1">
      <alignment vertical="center"/>
    </xf>
    <xf numFmtId="9" fontId="7" fillId="0" borderId="0" xfId="1" applyNumberFormat="1" applyFont="1" applyFill="1" applyBorder="1" applyAlignment="1" applyProtection="1">
      <alignment vertical="center"/>
    </xf>
    <xf numFmtId="167" fontId="7" fillId="0" borderId="15" xfId="1" applyNumberFormat="1" applyFont="1" applyFill="1" applyBorder="1" applyAlignment="1" applyProtection="1">
      <alignment vertical="center"/>
    </xf>
    <xf numFmtId="167" fontId="7" fillId="10" borderId="22" xfId="1" applyNumberFormat="1" applyFont="1" applyFill="1" applyBorder="1" applyAlignment="1" applyProtection="1">
      <alignment vertical="center"/>
    </xf>
    <xf numFmtId="169" fontId="7" fillId="10" borderId="22" xfId="1" applyNumberFormat="1" applyFont="1" applyFill="1" applyBorder="1" applyAlignment="1" applyProtection="1">
      <alignment vertical="center"/>
    </xf>
    <xf numFmtId="167" fontId="7" fillId="10" borderId="22" xfId="1" applyNumberFormat="1" applyFont="1" applyFill="1" applyBorder="1" applyAlignment="1" applyProtection="1">
      <alignment vertical="center" wrapText="1"/>
    </xf>
    <xf numFmtId="169" fontId="7" fillId="10" borderId="23" xfId="1" applyNumberFormat="1" applyFont="1" applyFill="1" applyBorder="1" applyAlignment="1" applyProtection="1">
      <alignment vertical="center"/>
    </xf>
    <xf numFmtId="169" fontId="8" fillId="0" borderId="11" xfId="1" applyNumberFormat="1" applyFont="1" applyFill="1" applyBorder="1" applyAlignment="1" applyProtection="1"/>
    <xf numFmtId="169" fontId="7" fillId="0" borderId="13" xfId="1" applyNumberFormat="1" applyFont="1" applyFill="1" applyBorder="1" applyAlignment="1" applyProtection="1"/>
    <xf numFmtId="169" fontId="8" fillId="0" borderId="13" xfId="1" applyNumberFormat="1" applyFont="1" applyFill="1" applyBorder="1" applyAlignment="1" applyProtection="1"/>
    <xf numFmtId="0" fontId="8" fillId="3" borderId="20" xfId="1" applyNumberFormat="1" applyFont="1" applyFill="1" applyBorder="1" applyAlignment="1" applyProtection="1">
      <alignment vertical="center"/>
      <protection locked="0"/>
    </xf>
    <xf numFmtId="0" fontId="8" fillId="3" borderId="22" xfId="1" applyNumberFormat="1" applyFont="1" applyFill="1" applyBorder="1" applyAlignment="1" applyProtection="1">
      <alignment vertical="center"/>
      <protection locked="0"/>
    </xf>
    <xf numFmtId="170" fontId="8" fillId="0" borderId="0" xfId="1" applyNumberFormat="1" applyFont="1" applyFill="1" applyBorder="1" applyAlignment="1" applyProtection="1">
      <alignment vertical="center"/>
    </xf>
    <xf numFmtId="0" fontId="5" fillId="0" borderId="0" xfId="0" applyFont="1" applyAlignment="1">
      <alignment vertical="center"/>
    </xf>
    <xf numFmtId="0" fontId="0" fillId="0" borderId="0" xfId="0" applyAlignment="1">
      <alignment horizont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4" fillId="0" borderId="0" xfId="0" applyFont="1" applyAlignment="1">
      <alignment vertical="center"/>
    </xf>
    <xf numFmtId="0" fontId="2" fillId="4" borderId="31" xfId="0" applyFont="1" applyFill="1" applyBorder="1" applyAlignment="1">
      <alignment vertical="center"/>
    </xf>
    <xf numFmtId="0" fontId="2" fillId="5" borderId="32" xfId="0" applyFont="1" applyFill="1" applyBorder="1" applyAlignment="1">
      <alignment vertical="center"/>
    </xf>
    <xf numFmtId="0" fontId="2" fillId="6" borderId="32" xfId="0" applyFont="1" applyFill="1" applyBorder="1" applyAlignment="1">
      <alignment vertical="center"/>
    </xf>
    <xf numFmtId="169" fontId="7" fillId="0" borderId="15" xfId="1" applyNumberFormat="1" applyFont="1" applyFill="1" applyBorder="1" applyAlignment="1" applyProtection="1"/>
    <xf numFmtId="169" fontId="7" fillId="0" borderId="11" xfId="1" applyNumberFormat="1" applyFont="1" applyFill="1" applyBorder="1" applyAlignment="1" applyProtection="1">
      <alignment horizontal="right"/>
    </xf>
    <xf numFmtId="167" fontId="7" fillId="0" borderId="24" xfId="1" quotePrefix="1" applyNumberFormat="1" applyFont="1" applyFill="1" applyBorder="1" applyAlignment="1" applyProtection="1">
      <alignment vertical="center"/>
    </xf>
    <xf numFmtId="167" fontId="7" fillId="0" borderId="18" xfId="1" quotePrefix="1" applyNumberFormat="1" applyFont="1" applyFill="1" applyBorder="1" applyAlignment="1" applyProtection="1">
      <alignment vertical="center"/>
    </xf>
    <xf numFmtId="167" fontId="7" fillId="0" borderId="27" xfId="1" quotePrefix="1" applyNumberFormat="1" applyFont="1" applyFill="1" applyBorder="1" applyAlignment="1" applyProtection="1">
      <alignment vertical="center"/>
    </xf>
    <xf numFmtId="169" fontId="7" fillId="0" borderId="18" xfId="1" applyNumberFormat="1" applyFont="1" applyFill="1" applyBorder="1" applyAlignment="1" applyProtection="1">
      <alignment vertical="center"/>
    </xf>
    <xf numFmtId="169" fontId="7" fillId="0" borderId="27" xfId="1" applyNumberFormat="1" applyFont="1" applyFill="1" applyBorder="1" applyAlignment="1" applyProtection="1"/>
    <xf numFmtId="169" fontId="7" fillId="0" borderId="27" xfId="1" applyNumberFormat="1" applyFont="1" applyFill="1" applyBorder="1" applyAlignment="1" applyProtection="1">
      <alignment vertical="center"/>
    </xf>
    <xf numFmtId="167" fontId="8" fillId="0" borderId="10" xfId="1" applyNumberFormat="1" applyFont="1" applyFill="1" applyBorder="1" applyAlignment="1" applyProtection="1">
      <alignment vertical="center"/>
    </xf>
    <xf numFmtId="169" fontId="7" fillId="10" borderId="22" xfId="1" applyNumberFormat="1" applyFont="1" applyFill="1" applyBorder="1" applyAlignment="1" applyProtection="1">
      <alignment vertical="center" wrapText="1"/>
    </xf>
    <xf numFmtId="167" fontId="3" fillId="0" borderId="0" xfId="1" applyNumberFormat="1" applyFont="1" applyFill="1" applyBorder="1" applyProtection="1"/>
    <xf numFmtId="167" fontId="7" fillId="0" borderId="24" xfId="1" applyNumberFormat="1" applyFont="1" applyFill="1" applyBorder="1" applyAlignment="1" applyProtection="1">
      <alignment vertical="center"/>
    </xf>
    <xf numFmtId="167" fontId="7" fillId="0" borderId="18" xfId="1" applyNumberFormat="1" applyFont="1" applyFill="1" applyBorder="1" applyAlignment="1" applyProtection="1">
      <alignment vertical="center"/>
    </xf>
    <xf numFmtId="167" fontId="7" fillId="0" borderId="27" xfId="1" applyNumberFormat="1" applyFont="1" applyFill="1" applyBorder="1" applyAlignment="1" applyProtection="1">
      <alignment vertical="center"/>
    </xf>
    <xf numFmtId="167" fontId="8" fillId="0" borderId="25" xfId="1" applyNumberFormat="1" applyFont="1" applyFill="1" applyBorder="1" applyAlignment="1" applyProtection="1">
      <alignment vertical="center"/>
    </xf>
    <xf numFmtId="169" fontId="8" fillId="0" borderId="28" xfId="1" applyNumberFormat="1" applyFont="1" applyFill="1" applyBorder="1" applyAlignment="1" applyProtection="1">
      <alignment vertical="center"/>
    </xf>
    <xf numFmtId="167" fontId="3" fillId="0" borderId="25" xfId="1" applyNumberFormat="1" applyFont="1" applyFill="1" applyBorder="1" applyAlignment="1" applyProtection="1">
      <alignment vertical="center"/>
    </xf>
    <xf numFmtId="10" fontId="3" fillId="0" borderId="0" xfId="1" applyNumberFormat="1" applyFont="1" applyFill="1" applyBorder="1" applyProtection="1"/>
    <xf numFmtId="169" fontId="7" fillId="0" borderId="29" xfId="1" applyNumberFormat="1" applyFont="1" applyFill="1" applyBorder="1" applyAlignment="1" applyProtection="1">
      <alignment vertical="center"/>
    </xf>
    <xf numFmtId="167" fontId="7" fillId="0" borderId="30" xfId="1" applyNumberFormat="1" applyFont="1" applyFill="1" applyBorder="1" applyAlignment="1" applyProtection="1">
      <alignment vertical="center"/>
    </xf>
    <xf numFmtId="0" fontId="0" fillId="0" borderId="1" xfId="0" applyBorder="1" applyAlignment="1">
      <alignment horizontal="right" vertical="center"/>
    </xf>
    <xf numFmtId="0" fontId="0" fillId="0" borderId="2" xfId="0"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3" fillId="0" borderId="1" xfId="0" applyFont="1" applyBorder="1" applyAlignment="1">
      <alignment vertical="center"/>
    </xf>
    <xf numFmtId="165" fontId="0" fillId="0" borderId="1" xfId="0" applyNumberFormat="1" applyBorder="1" applyAlignment="1">
      <alignment horizontal="center"/>
    </xf>
    <xf numFmtId="164" fontId="0" fillId="12" borderId="34" xfId="0" applyNumberFormat="1" applyFill="1" applyBorder="1" applyAlignment="1" applyProtection="1">
      <alignment vertical="center"/>
      <protection locked="0"/>
    </xf>
    <xf numFmtId="164" fontId="8" fillId="3" borderId="20" xfId="1" applyNumberFormat="1" applyFont="1" applyFill="1" applyBorder="1" applyAlignment="1" applyProtection="1">
      <alignment vertical="center"/>
      <protection locked="0"/>
    </xf>
    <xf numFmtId="164" fontId="8" fillId="3" borderId="22" xfId="1" applyNumberFormat="1" applyFont="1" applyFill="1" applyBorder="1" applyAlignment="1" applyProtection="1">
      <alignment vertical="center"/>
      <protection locked="0"/>
    </xf>
    <xf numFmtId="0" fontId="0" fillId="0" borderId="38" xfId="0" applyBorder="1" applyAlignment="1">
      <alignment vertical="center"/>
    </xf>
    <xf numFmtId="167" fontId="7" fillId="0" borderId="39" xfId="1" applyNumberFormat="1" applyFont="1" applyFill="1" applyBorder="1" applyAlignment="1" applyProtection="1">
      <alignment vertical="center"/>
    </xf>
    <xf numFmtId="167" fontId="7" fillId="0" borderId="40" xfId="1" applyNumberFormat="1" applyFont="1" applyFill="1" applyBorder="1" applyAlignment="1" applyProtection="1">
      <alignment vertical="center"/>
    </xf>
    <xf numFmtId="170" fontId="7" fillId="0" borderId="15" xfId="1" applyNumberFormat="1" applyFont="1" applyFill="1" applyBorder="1" applyAlignment="1" applyProtection="1">
      <alignment vertical="center"/>
    </xf>
    <xf numFmtId="169" fontId="7" fillId="10" borderId="22" xfId="1" applyNumberFormat="1" applyFont="1" applyFill="1" applyBorder="1" applyAlignment="1" applyProtection="1">
      <alignment horizontal="center" vertical="center"/>
    </xf>
    <xf numFmtId="167" fontId="7" fillId="10" borderId="22" xfId="1" applyNumberFormat="1" applyFont="1" applyFill="1" applyBorder="1" applyAlignment="1" applyProtection="1">
      <alignment horizontal="center" vertical="center" wrapText="1"/>
    </xf>
    <xf numFmtId="169" fontId="7" fillId="10" borderId="23" xfId="1" applyNumberFormat="1" applyFont="1" applyFill="1" applyBorder="1" applyAlignment="1" applyProtection="1">
      <alignment horizontal="center" vertical="center"/>
    </xf>
    <xf numFmtId="171" fontId="8" fillId="3" borderId="20" xfId="1" applyNumberFormat="1" applyFont="1" applyFill="1" applyBorder="1" applyAlignment="1" applyProtection="1">
      <alignment horizontal="center" vertical="center"/>
      <protection locked="0"/>
    </xf>
    <xf numFmtId="0" fontId="8" fillId="3" borderId="20" xfId="1" applyNumberFormat="1" applyFont="1" applyFill="1" applyBorder="1" applyAlignment="1" applyProtection="1">
      <alignment horizontal="center" vertical="center"/>
      <protection locked="0"/>
    </xf>
    <xf numFmtId="169" fontId="8" fillId="0" borderId="26" xfId="1" applyNumberFormat="1" applyFont="1" applyFill="1" applyBorder="1" applyAlignment="1" applyProtection="1">
      <alignment horizontal="center" vertical="center"/>
    </xf>
    <xf numFmtId="171" fontId="8" fillId="3" borderId="22" xfId="1" applyNumberFormat="1" applyFont="1" applyFill="1" applyBorder="1" applyAlignment="1" applyProtection="1">
      <alignment horizontal="center" vertical="center"/>
      <protection locked="0"/>
    </xf>
    <xf numFmtId="0" fontId="8" fillId="3" borderId="22" xfId="1" applyNumberFormat="1" applyFont="1" applyFill="1" applyBorder="1" applyAlignment="1" applyProtection="1">
      <alignment horizontal="center" vertical="center"/>
      <protection locked="0"/>
    </xf>
    <xf numFmtId="169" fontId="7" fillId="0" borderId="40" xfId="1" applyNumberFormat="1" applyFont="1" applyFill="1" applyBorder="1" applyAlignment="1" applyProtection="1">
      <alignment horizontal="center" vertical="center"/>
    </xf>
    <xf numFmtId="167" fontId="7" fillId="0" borderId="17" xfId="1" applyNumberFormat="1" applyFont="1" applyFill="1" applyBorder="1" applyAlignment="1" applyProtection="1">
      <alignment horizontal="center" vertical="center"/>
    </xf>
    <xf numFmtId="169" fontId="7" fillId="0" borderId="27" xfId="1" applyNumberFormat="1" applyFont="1" applyFill="1" applyBorder="1" applyAlignment="1" applyProtection="1">
      <alignment horizontal="center" vertical="center"/>
    </xf>
    <xf numFmtId="167" fontId="7" fillId="0" borderId="18" xfId="1" applyNumberFormat="1" applyFont="1" applyFill="1" applyBorder="1" applyAlignment="1" applyProtection="1">
      <alignment horizontal="center" vertical="center"/>
    </xf>
    <xf numFmtId="171" fontId="8" fillId="9" borderId="20" xfId="1" applyNumberFormat="1" applyFont="1" applyFill="1" applyBorder="1" applyAlignment="1" applyProtection="1">
      <alignment horizontal="center" vertical="center"/>
    </xf>
    <xf numFmtId="171" fontId="7" fillId="9" borderId="18" xfId="1" applyNumberFormat="1" applyFont="1" applyFill="1" applyBorder="1" applyAlignment="1" applyProtection="1">
      <alignment horizontal="center" vertical="center"/>
    </xf>
    <xf numFmtId="171" fontId="7" fillId="9" borderId="19" xfId="1" applyNumberFormat="1" applyFont="1" applyFill="1" applyBorder="1" applyAlignment="1" applyProtection="1">
      <alignment horizontal="center" vertical="center"/>
    </xf>
    <xf numFmtId="171" fontId="7" fillId="9" borderId="16" xfId="1" applyNumberFormat="1" applyFont="1" applyFill="1" applyBorder="1" applyAlignment="1" applyProtection="1">
      <alignment horizontal="center"/>
    </xf>
    <xf numFmtId="171" fontId="8" fillId="9" borderId="21" xfId="1" applyNumberFormat="1" applyFont="1" applyFill="1" applyBorder="1" applyAlignment="1" applyProtection="1">
      <alignment horizontal="center" vertical="center"/>
    </xf>
    <xf numFmtId="171" fontId="7" fillId="0" borderId="0" xfId="1" applyNumberFormat="1" applyFont="1" applyFill="1" applyBorder="1" applyAlignment="1" applyProtection="1">
      <alignment horizontal="center" vertical="center"/>
    </xf>
    <xf numFmtId="171" fontId="7" fillId="9" borderId="10" xfId="1" applyNumberFormat="1" applyFont="1" applyFill="1" applyBorder="1" applyAlignment="1" applyProtection="1">
      <alignment horizontal="center" vertical="center"/>
    </xf>
    <xf numFmtId="171" fontId="8" fillId="3" borderId="21" xfId="1" applyNumberFormat="1" applyFont="1" applyFill="1" applyBorder="1" applyAlignment="1" applyProtection="1">
      <alignment horizontal="center" vertical="center"/>
      <protection locked="0"/>
    </xf>
    <xf numFmtId="171" fontId="8" fillId="3" borderId="23" xfId="1" applyNumberFormat="1" applyFont="1" applyFill="1" applyBorder="1" applyAlignment="1" applyProtection="1">
      <alignment horizontal="center" vertical="center"/>
      <protection locked="0"/>
    </xf>
    <xf numFmtId="171" fontId="7" fillId="0" borderId="0" xfId="1" applyNumberFormat="1" applyFont="1" applyFill="1" applyBorder="1" applyAlignment="1" applyProtection="1">
      <alignment horizontal="center"/>
    </xf>
    <xf numFmtId="171" fontId="7" fillId="9" borderId="11" xfId="1" applyNumberFormat="1" applyFont="1" applyFill="1" applyBorder="1" applyAlignment="1" applyProtection="1">
      <alignment horizontal="center"/>
    </xf>
    <xf numFmtId="171" fontId="0" fillId="3" borderId="1" xfId="0" applyNumberFormat="1" applyFill="1" applyBorder="1" applyAlignment="1" applyProtection="1">
      <alignment horizontal="center" vertical="center"/>
      <protection locked="0"/>
    </xf>
    <xf numFmtId="171" fontId="0" fillId="0" borderId="1" xfId="0" applyNumberFormat="1" applyBorder="1" applyAlignment="1">
      <alignment horizontal="center" vertical="center"/>
    </xf>
    <xf numFmtId="171" fontId="0" fillId="2" borderId="1" xfId="0" applyNumberFormat="1" applyFill="1" applyBorder="1" applyAlignment="1">
      <alignment horizontal="center" vertical="center"/>
    </xf>
    <xf numFmtId="171" fontId="8" fillId="0" borderId="22" xfId="1" applyNumberFormat="1" applyFont="1" applyFill="1" applyBorder="1" applyAlignment="1" applyProtection="1">
      <alignment horizontal="center" vertical="center"/>
    </xf>
    <xf numFmtId="164" fontId="8" fillId="0" borderId="20" xfId="1" applyNumberFormat="1" applyFont="1" applyFill="1" applyBorder="1" applyAlignment="1" applyProtection="1">
      <alignment vertical="center"/>
    </xf>
    <xf numFmtId="171" fontId="8" fillId="0" borderId="20" xfId="1" applyNumberFormat="1" applyFont="1" applyFill="1" applyBorder="1" applyAlignment="1" applyProtection="1">
      <alignment horizontal="center" vertical="center"/>
    </xf>
    <xf numFmtId="0" fontId="8" fillId="0" borderId="20" xfId="1" applyNumberFormat="1" applyFont="1" applyFill="1" applyBorder="1" applyAlignment="1" applyProtection="1">
      <alignment vertical="center"/>
    </xf>
    <xf numFmtId="171" fontId="8" fillId="0" borderId="21" xfId="1" applyNumberFormat="1" applyFont="1" applyFill="1" applyBorder="1" applyAlignment="1" applyProtection="1">
      <alignment horizontal="center" vertical="center"/>
    </xf>
    <xf numFmtId="164" fontId="8" fillId="0" borderId="22" xfId="1" applyNumberFormat="1" applyFont="1" applyFill="1" applyBorder="1" applyAlignment="1" applyProtection="1">
      <alignment vertical="center"/>
    </xf>
    <xf numFmtId="0" fontId="8" fillId="0" borderId="22" xfId="1" applyNumberFormat="1" applyFont="1" applyFill="1" applyBorder="1" applyAlignment="1" applyProtection="1">
      <alignment vertical="center"/>
    </xf>
    <xf numFmtId="171" fontId="8" fillId="0" borderId="23" xfId="1" applyNumberFormat="1" applyFont="1" applyFill="1" applyBorder="1" applyAlignment="1" applyProtection="1">
      <alignment horizontal="center" vertical="center"/>
    </xf>
    <xf numFmtId="164" fontId="0" fillId="0" borderId="34" xfId="0" applyNumberFormat="1" applyBorder="1" applyAlignment="1">
      <alignment vertical="center"/>
    </xf>
    <xf numFmtId="0" fontId="8" fillId="0" borderId="20" xfId="1" applyNumberFormat="1" applyFont="1" applyFill="1" applyBorder="1" applyAlignment="1" applyProtection="1">
      <alignment horizontal="center" vertical="center"/>
    </xf>
    <xf numFmtId="0" fontId="8" fillId="0" borderId="22" xfId="1" applyNumberFormat="1" applyFont="1" applyFill="1" applyBorder="1" applyAlignment="1" applyProtection="1">
      <alignment horizontal="center" vertical="center"/>
    </xf>
    <xf numFmtId="0" fontId="10" fillId="0" borderId="0" xfId="0" applyFont="1"/>
    <xf numFmtId="169" fontId="7" fillId="0" borderId="0" xfId="1" applyNumberFormat="1" applyFont="1" applyFill="1" applyBorder="1" applyAlignment="1" applyProtection="1"/>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0" fillId="0" borderId="3" xfId="0" applyBorder="1" applyAlignment="1">
      <alignment horizontal="center"/>
    </xf>
    <xf numFmtId="167" fontId="7" fillId="13" borderId="23" xfId="1" applyNumberFormat="1" applyFont="1" applyFill="1" applyBorder="1" applyAlignment="1" applyProtection="1">
      <alignment vertical="center"/>
    </xf>
    <xf numFmtId="0" fontId="0" fillId="13" borderId="36" xfId="0" applyFill="1" applyBorder="1" applyAlignment="1">
      <alignment vertical="center"/>
    </xf>
    <xf numFmtId="171" fontId="7" fillId="0" borderId="10" xfId="1" applyNumberFormat="1" applyFont="1" applyFill="1" applyBorder="1" applyAlignment="1" applyProtection="1">
      <alignment horizontal="center" vertical="center"/>
    </xf>
    <xf numFmtId="0" fontId="13" fillId="0" borderId="0" xfId="0" applyFont="1" applyAlignment="1">
      <alignment vertical="center"/>
    </xf>
    <xf numFmtId="0" fontId="3" fillId="5" borderId="33" xfId="0" applyFont="1" applyFill="1" applyBorder="1" applyAlignment="1" applyProtection="1">
      <alignment vertical="center"/>
      <protection locked="0"/>
    </xf>
    <xf numFmtId="169" fontId="7" fillId="0" borderId="0" xfId="1" applyNumberFormat="1" applyFont="1" applyFill="1" applyBorder="1" applyAlignment="1" applyProtection="1">
      <alignment horizontal="right"/>
    </xf>
    <xf numFmtId="169" fontId="7" fillId="0" borderId="13" xfId="1" applyNumberFormat="1" applyFont="1" applyFill="1" applyBorder="1" applyAlignment="1" applyProtection="1">
      <alignment horizontal="right"/>
    </xf>
    <xf numFmtId="0" fontId="12" fillId="0" borderId="0" xfId="0" applyFont="1"/>
    <xf numFmtId="0" fontId="16" fillId="11" borderId="0" xfId="3" applyFont="1" applyFill="1"/>
    <xf numFmtId="0" fontId="17" fillId="16" borderId="0" xfId="3" applyFont="1" applyFill="1"/>
    <xf numFmtId="0" fontId="18" fillId="16" borderId="0" xfId="3" applyFont="1" applyFill="1"/>
    <xf numFmtId="0" fontId="16" fillId="11" borderId="0" xfId="3" applyFont="1" applyFill="1" applyAlignment="1">
      <alignment vertical="top"/>
    </xf>
    <xf numFmtId="0" fontId="21" fillId="11" borderId="0" xfId="4" applyFont="1" applyFill="1" applyAlignment="1" applyProtection="1">
      <alignment horizontal="left"/>
    </xf>
    <xf numFmtId="0" fontId="22" fillId="16" borderId="0" xfId="3" applyFont="1" applyFill="1"/>
    <xf numFmtId="0" fontId="23" fillId="16" borderId="0" xfId="3" applyFont="1" applyFill="1"/>
    <xf numFmtId="0" fontId="24" fillId="11" borderId="0" xfId="3" applyFont="1" applyFill="1" applyAlignment="1">
      <alignment vertical="top"/>
    </xf>
    <xf numFmtId="0" fontId="25" fillId="11" borderId="0" xfId="3" applyFont="1" applyFill="1" applyAlignment="1">
      <alignment vertical="top"/>
    </xf>
    <xf numFmtId="0" fontId="26" fillId="11" borderId="0" xfId="4" applyFont="1" applyFill="1" applyBorder="1" applyAlignment="1" applyProtection="1">
      <alignment horizontal="center" vertical="top"/>
    </xf>
    <xf numFmtId="0" fontId="27" fillId="16" borderId="0" xfId="3" applyFont="1" applyFill="1" applyAlignment="1">
      <alignment horizontal="left"/>
    </xf>
    <xf numFmtId="0" fontId="19" fillId="11" borderId="0" xfId="3" applyFont="1" applyFill="1"/>
    <xf numFmtId="0" fontId="27" fillId="16" borderId="0" xfId="3" applyFont="1" applyFill="1"/>
    <xf numFmtId="0" fontId="24" fillId="0" borderId="0" xfId="3" applyFont="1" applyAlignment="1">
      <alignment vertical="center"/>
    </xf>
    <xf numFmtId="0" fontId="19" fillId="11" borderId="0" xfId="3" applyFont="1" applyFill="1" applyAlignment="1">
      <alignment vertical="top"/>
    </xf>
    <xf numFmtId="0" fontId="16" fillId="0" borderId="0" xfId="0" applyFont="1"/>
    <xf numFmtId="0" fontId="16" fillId="11" borderId="0" xfId="3" applyFont="1" applyFill="1" applyAlignment="1">
      <alignment horizontal="left"/>
    </xf>
    <xf numFmtId="0" fontId="28" fillId="11" borderId="0" xfId="3" applyFont="1" applyFill="1" applyAlignment="1">
      <alignment horizontal="right"/>
    </xf>
    <xf numFmtId="0" fontId="16" fillId="0" borderId="0" xfId="3" applyFont="1"/>
    <xf numFmtId="0" fontId="30" fillId="11" borderId="0" xfId="3" applyFont="1" applyFill="1" applyAlignment="1">
      <alignment vertical="top"/>
    </xf>
    <xf numFmtId="0" fontId="31" fillId="11" borderId="0" xfId="2" applyFont="1" applyFill="1"/>
    <xf numFmtId="0" fontId="32" fillId="11" borderId="0" xfId="3" applyFont="1" applyFill="1"/>
    <xf numFmtId="0" fontId="33" fillId="0" borderId="0" xfId="3" applyFont="1"/>
    <xf numFmtId="0" fontId="34" fillId="11" borderId="0" xfId="3" applyFont="1" applyFill="1" applyAlignment="1">
      <alignment horizontal="right"/>
    </xf>
    <xf numFmtId="0" fontId="34" fillId="11" borderId="0" xfId="3" applyFont="1" applyFill="1" applyAlignment="1">
      <alignment horizontal="left"/>
    </xf>
    <xf numFmtId="0" fontId="16" fillId="11" borderId="0" xfId="0" applyFont="1" applyFill="1"/>
    <xf numFmtId="0" fontId="16" fillId="0" borderId="0" xfId="0" applyFont="1" applyAlignment="1">
      <alignment horizontal="left" vertical="top"/>
    </xf>
    <xf numFmtId="0" fontId="16" fillId="0" borderId="0" xfId="0" applyFont="1" applyAlignment="1">
      <alignment horizontal="left" vertical="center"/>
    </xf>
    <xf numFmtId="0" fontId="3" fillId="0" borderId="0" xfId="0" applyFont="1" applyAlignment="1">
      <alignment horizontal="center"/>
    </xf>
    <xf numFmtId="0" fontId="9" fillId="0" borderId="0" xfId="0" applyFont="1"/>
    <xf numFmtId="167" fontId="3" fillId="0" borderId="0" xfId="1" applyNumberFormat="1" applyFont="1" applyFill="1" applyBorder="1" applyAlignment="1" applyProtection="1">
      <alignment vertical="center"/>
    </xf>
    <xf numFmtId="0" fontId="2" fillId="4" borderId="47" xfId="0" applyFont="1" applyFill="1" applyBorder="1" applyAlignment="1">
      <alignment horizontal="left" vertical="center"/>
    </xf>
    <xf numFmtId="0" fontId="0" fillId="0" borderId="34" xfId="0" applyBorder="1" applyAlignment="1">
      <alignment vertical="center"/>
    </xf>
    <xf numFmtId="0" fontId="2" fillId="5" borderId="47" xfId="0" applyFont="1" applyFill="1" applyBorder="1" applyAlignment="1">
      <alignment horizontal="left" vertical="center"/>
    </xf>
    <xf numFmtId="0" fontId="0" fillId="15" borderId="34" xfId="0" applyFill="1" applyBorder="1" applyAlignment="1" applyProtection="1">
      <alignment vertical="center"/>
      <protection locked="0"/>
    </xf>
    <xf numFmtId="0" fontId="2" fillId="6" borderId="47" xfId="0" applyFont="1" applyFill="1" applyBorder="1" applyAlignment="1">
      <alignment horizontal="left" vertical="center"/>
    </xf>
    <xf numFmtId="171" fontId="0" fillId="2" borderId="47" xfId="0" applyNumberFormat="1" applyFill="1" applyBorder="1" applyAlignment="1">
      <alignment horizontal="center" vertical="center"/>
    </xf>
    <xf numFmtId="171" fontId="0" fillId="0" borderId="47" xfId="0" applyNumberFormat="1" applyBorder="1" applyAlignment="1">
      <alignment horizontal="center"/>
    </xf>
    <xf numFmtId="0" fontId="0" fillId="0" borderId="47" xfId="0" applyBorder="1"/>
    <xf numFmtId="167" fontId="3" fillId="0" borderId="47" xfId="1" applyNumberFormat="1" applyFont="1" applyFill="1" applyBorder="1" applyAlignment="1" applyProtection="1">
      <alignment vertical="center"/>
    </xf>
    <xf numFmtId="0" fontId="2" fillId="0" borderId="47" xfId="0" applyFont="1" applyBorder="1"/>
    <xf numFmtId="0" fontId="3" fillId="0" borderId="0" xfId="0" applyFont="1" applyAlignment="1">
      <alignment wrapText="1"/>
    </xf>
    <xf numFmtId="0" fontId="0" fillId="0" borderId="26" xfId="0" applyBorder="1"/>
    <xf numFmtId="171" fontId="0" fillId="2" borderId="26" xfId="0" applyNumberFormat="1" applyFill="1" applyBorder="1" applyAlignment="1">
      <alignment horizontal="center" vertical="center"/>
    </xf>
    <xf numFmtId="171" fontId="0" fillId="0" borderId="26" xfId="0" applyNumberFormat="1" applyBorder="1" applyAlignment="1">
      <alignment horizontal="center"/>
    </xf>
    <xf numFmtId="171" fontId="0" fillId="2" borderId="49" xfId="0" applyNumberFormat="1" applyFill="1" applyBorder="1" applyAlignment="1">
      <alignment horizontal="center" vertical="center"/>
    </xf>
    <xf numFmtId="171" fontId="0" fillId="2" borderId="22" xfId="0" applyNumberFormat="1" applyFill="1" applyBorder="1" applyAlignment="1">
      <alignment horizontal="center" vertical="center"/>
    </xf>
    <xf numFmtId="171" fontId="0" fillId="0" borderId="49" xfId="0" applyNumberFormat="1" applyBorder="1" applyAlignment="1">
      <alignment horizontal="center"/>
    </xf>
    <xf numFmtId="171" fontId="0" fillId="0" borderId="26" xfId="0" applyNumberFormat="1" applyBorder="1" applyAlignment="1">
      <alignment horizontal="center" vertical="center"/>
    </xf>
    <xf numFmtId="0" fontId="2" fillId="0" borderId="6" xfId="0" applyFont="1" applyBorder="1" applyAlignment="1">
      <alignment horizontal="center" wrapText="1"/>
    </xf>
    <xf numFmtId="0" fontId="0" fillId="0" borderId="4" xfId="0" applyBorder="1"/>
    <xf numFmtId="171" fontId="0" fillId="0" borderId="2" xfId="0" applyNumberFormat="1" applyBorder="1" applyAlignment="1">
      <alignment horizontal="center" vertical="center"/>
    </xf>
    <xf numFmtId="0" fontId="0" fillId="0" borderId="53" xfId="0" applyBorder="1" applyAlignment="1">
      <alignment horizontal="right" vertical="center"/>
    </xf>
    <xf numFmtId="0" fontId="3" fillId="9" borderId="41" xfId="0" applyFont="1" applyFill="1" applyBorder="1" applyAlignment="1">
      <alignment vertical="center"/>
    </xf>
    <xf numFmtId="0" fontId="0" fillId="0" borderId="52" xfId="0" applyBorder="1" applyAlignment="1">
      <alignment vertical="center"/>
    </xf>
    <xf numFmtId="0" fontId="3" fillId="0" borderId="52" xfId="0" applyFont="1" applyBorder="1" applyAlignment="1">
      <alignment vertical="center"/>
    </xf>
    <xf numFmtId="0" fontId="3" fillId="0" borderId="2" xfId="0" applyFont="1" applyBorder="1" applyAlignment="1">
      <alignment vertical="center"/>
    </xf>
    <xf numFmtId="0" fontId="0" fillId="0" borderId="41" xfId="0" applyBorder="1"/>
    <xf numFmtId="0" fontId="2" fillId="0" borderId="54" xfId="0" applyFont="1" applyBorder="1" applyAlignment="1">
      <alignment horizontal="center" wrapText="1"/>
    </xf>
    <xf numFmtId="0" fontId="2" fillId="4" borderId="55" xfId="0" applyFont="1" applyFill="1" applyBorder="1" applyAlignment="1">
      <alignment horizontal="left" vertical="center"/>
    </xf>
    <xf numFmtId="0" fontId="3" fillId="4" borderId="56" xfId="0" applyFont="1" applyFill="1" applyBorder="1" applyAlignment="1" applyProtection="1">
      <alignment vertical="center"/>
      <protection locked="0"/>
    </xf>
    <xf numFmtId="0" fontId="0" fillId="4" borderId="56" xfId="0" applyFill="1" applyBorder="1" applyAlignment="1" applyProtection="1">
      <alignment vertical="center"/>
      <protection locked="0"/>
    </xf>
    <xf numFmtId="0" fontId="3" fillId="9" borderId="56" xfId="0" applyFont="1" applyFill="1" applyBorder="1" applyAlignment="1">
      <alignment vertical="center"/>
    </xf>
    <xf numFmtId="0" fontId="0" fillId="0" borderId="56" xfId="0" applyBorder="1" applyAlignment="1">
      <alignment vertical="center"/>
    </xf>
    <xf numFmtId="0" fontId="2" fillId="5" borderId="56" xfId="0" applyFont="1" applyFill="1" applyBorder="1" applyAlignment="1">
      <alignment horizontal="left" vertical="center" wrapText="1"/>
    </xf>
    <xf numFmtId="0" fontId="2" fillId="15" borderId="56" xfId="0" applyFont="1" applyFill="1" applyBorder="1" applyAlignment="1" applyProtection="1">
      <alignment vertical="center" wrapText="1"/>
      <protection locked="0"/>
    </xf>
    <xf numFmtId="0" fontId="2" fillId="6" borderId="56" xfId="0" applyFont="1" applyFill="1" applyBorder="1" applyAlignment="1">
      <alignment horizontal="left" vertical="center"/>
    </xf>
    <xf numFmtId="0" fontId="0" fillId="6" borderId="56" xfId="0" applyFill="1" applyBorder="1" applyAlignment="1" applyProtection="1">
      <alignment vertical="center"/>
      <protection locked="0"/>
    </xf>
    <xf numFmtId="0" fontId="0" fillId="0" borderId="53" xfId="0" applyBorder="1" applyAlignment="1">
      <alignment vertical="center"/>
    </xf>
    <xf numFmtId="0" fontId="2" fillId="7" borderId="53" xfId="0" applyFont="1" applyFill="1" applyBorder="1" applyAlignment="1">
      <alignment horizontal="left" vertical="center"/>
    </xf>
    <xf numFmtId="0" fontId="2" fillId="8" borderId="8" xfId="0" applyFont="1" applyFill="1" applyBorder="1" applyAlignment="1">
      <alignment horizontal="center" wrapText="1"/>
    </xf>
    <xf numFmtId="0" fontId="2" fillId="8" borderId="57" xfId="0" applyFont="1" applyFill="1" applyBorder="1" applyAlignment="1">
      <alignment horizontal="center"/>
    </xf>
    <xf numFmtId="171" fontId="0" fillId="12" borderId="49" xfId="0" applyNumberFormat="1" applyFill="1" applyBorder="1" applyAlignment="1">
      <alignment horizontal="center" vertical="center"/>
    </xf>
    <xf numFmtId="171" fontId="0" fillId="12" borderId="22" xfId="0" applyNumberFormat="1" applyFill="1" applyBorder="1" applyAlignment="1">
      <alignment horizontal="center" vertical="center"/>
    </xf>
    <xf numFmtId="171" fontId="0" fillId="12" borderId="26" xfId="0" applyNumberFormat="1" applyFill="1" applyBorder="1" applyAlignment="1">
      <alignment horizontal="center" vertical="center"/>
    </xf>
    <xf numFmtId="171" fontId="0" fillId="12" borderId="20" xfId="0" applyNumberFormat="1" applyFill="1" applyBorder="1" applyAlignment="1">
      <alignment horizontal="center" vertical="center"/>
    </xf>
    <xf numFmtId="0" fontId="3" fillId="0" borderId="2" xfId="0" applyFont="1" applyBorder="1" applyAlignment="1" applyProtection="1">
      <alignment horizontal="right" vertical="center"/>
      <protection locked="0"/>
    </xf>
    <xf numFmtId="0" fontId="3" fillId="0" borderId="41" xfId="0" applyFont="1" applyBorder="1" applyAlignment="1">
      <alignment vertical="center"/>
    </xf>
    <xf numFmtId="0" fontId="3" fillId="0" borderId="52" xfId="0" applyFont="1" applyBorder="1" applyAlignment="1" applyProtection="1">
      <alignment horizontal="right" vertical="center"/>
      <protection locked="0"/>
    </xf>
    <xf numFmtId="0" fontId="2" fillId="0" borderId="0" xfId="0" applyFont="1" applyAlignment="1">
      <alignment horizontal="center" wrapText="1"/>
    </xf>
    <xf numFmtId="0" fontId="3" fillId="0" borderId="12" xfId="0" applyFont="1" applyBorder="1" applyAlignment="1">
      <alignment wrapText="1"/>
    </xf>
    <xf numFmtId="0" fontId="3" fillId="0" borderId="13" xfId="0" applyFont="1" applyBorder="1"/>
    <xf numFmtId="9" fontId="3" fillId="15" borderId="13" xfId="5" applyFont="1" applyFill="1" applyBorder="1"/>
    <xf numFmtId="9" fontId="3" fillId="0" borderId="13" xfId="5" applyFont="1" applyFill="1" applyBorder="1"/>
    <xf numFmtId="171" fontId="3" fillId="0" borderId="12" xfId="0" applyNumberFormat="1" applyFont="1" applyBorder="1"/>
    <xf numFmtId="0" fontId="2" fillId="0" borderId="52" xfId="0" applyFont="1" applyBorder="1" applyAlignment="1">
      <alignment vertical="center"/>
    </xf>
    <xf numFmtId="167" fontId="8" fillId="0" borderId="15" xfId="1" applyNumberFormat="1" applyFont="1" applyFill="1" applyBorder="1" applyAlignment="1" applyProtection="1">
      <alignment vertical="center"/>
    </xf>
    <xf numFmtId="169" fontId="8" fillId="0" borderId="15" xfId="1" applyNumberFormat="1" applyFont="1" applyFill="1" applyBorder="1" applyAlignment="1" applyProtection="1">
      <alignment vertical="center"/>
    </xf>
    <xf numFmtId="171" fontId="3" fillId="0" borderId="14" xfId="0" applyNumberFormat="1" applyFont="1" applyBorder="1"/>
    <xf numFmtId="0" fontId="3" fillId="0" borderId="16" xfId="0" applyFont="1" applyBorder="1"/>
    <xf numFmtId="167" fontId="7" fillId="10" borderId="23" xfId="1" applyNumberFormat="1" applyFont="1" applyFill="1" applyBorder="1" applyAlignment="1" applyProtection="1">
      <alignment horizontal="center" vertical="center"/>
    </xf>
    <xf numFmtId="0" fontId="2" fillId="10" borderId="36" xfId="0" applyFont="1" applyFill="1" applyBorder="1" applyAlignment="1">
      <alignment horizontal="center" vertical="center"/>
    </xf>
    <xf numFmtId="0" fontId="40" fillId="0" borderId="0" xfId="0" applyFont="1"/>
    <xf numFmtId="0" fontId="2" fillId="0" borderId="58" xfId="0" applyFont="1" applyBorder="1" applyAlignment="1">
      <alignment vertical="center"/>
    </xf>
    <xf numFmtId="0" fontId="0" fillId="0" borderId="58" xfId="0" applyBorder="1" applyAlignment="1">
      <alignment vertical="center"/>
    </xf>
    <xf numFmtId="167" fontId="7" fillId="0" borderId="0" xfId="1" applyNumberFormat="1" applyFont="1" applyFill="1" applyBorder="1" applyAlignment="1" applyProtection="1">
      <alignment horizontal="right" wrapText="1"/>
    </xf>
    <xf numFmtId="0" fontId="0" fillId="0" borderId="13" xfId="0" applyBorder="1" applyAlignment="1">
      <alignment wrapText="1"/>
    </xf>
    <xf numFmtId="0" fontId="42" fillId="0" borderId="9" xfId="0" applyFont="1" applyBorder="1" applyAlignment="1">
      <alignment vertical="center"/>
    </xf>
    <xf numFmtId="0" fontId="41" fillId="0" borderId="59" xfId="0" applyFont="1" applyBorder="1" applyAlignment="1">
      <alignment vertical="center"/>
    </xf>
    <xf numFmtId="0" fontId="42" fillId="12" borderId="60" xfId="0" applyFont="1" applyFill="1" applyBorder="1" applyAlignment="1">
      <alignment vertical="center"/>
    </xf>
    <xf numFmtId="0" fontId="42" fillId="12" borderId="61" xfId="0" applyFont="1" applyFill="1" applyBorder="1" applyAlignment="1">
      <alignment vertical="center"/>
    </xf>
    <xf numFmtId="0" fontId="42" fillId="0" borderId="14" xfId="0" applyFont="1" applyBorder="1" applyAlignment="1">
      <alignment vertical="center"/>
    </xf>
    <xf numFmtId="0" fontId="42" fillId="12" borderId="62" xfId="0" applyFont="1" applyFill="1" applyBorder="1" applyAlignment="1">
      <alignment vertical="center"/>
    </xf>
    <xf numFmtId="0" fontId="41" fillId="0" borderId="12" xfId="0" applyFont="1" applyBorder="1" applyAlignment="1">
      <alignment vertical="center"/>
    </xf>
    <xf numFmtId="0" fontId="41" fillId="0" borderId="12" xfId="0" applyFont="1" applyBorder="1" applyAlignment="1">
      <alignment horizontal="right" vertical="center"/>
    </xf>
    <xf numFmtId="167" fontId="44" fillId="0" borderId="9" xfId="1" applyNumberFormat="1" applyFont="1" applyFill="1" applyBorder="1" applyAlignment="1" applyProtection="1">
      <alignment vertical="center"/>
    </xf>
    <xf numFmtId="167" fontId="44" fillId="0" borderId="0" xfId="1" applyNumberFormat="1" applyFont="1" applyFill="1" applyBorder="1" applyAlignment="1" applyProtection="1"/>
    <xf numFmtId="167" fontId="44" fillId="0" borderId="0" xfId="1" applyNumberFormat="1" applyFont="1" applyFill="1" applyBorder="1" applyAlignment="1" applyProtection="1">
      <alignment vertical="center"/>
    </xf>
    <xf numFmtId="0" fontId="45" fillId="0" borderId="0" xfId="0" applyFont="1" applyAlignment="1">
      <alignment wrapText="1"/>
    </xf>
    <xf numFmtId="0" fontId="36" fillId="0" borderId="13" xfId="0" applyFont="1" applyBorder="1" applyAlignment="1">
      <alignment horizontal="right"/>
    </xf>
    <xf numFmtId="169" fontId="7" fillId="0" borderId="10" xfId="1" applyNumberFormat="1" applyFont="1" applyFill="1" applyBorder="1" applyAlignment="1" applyProtection="1">
      <alignment horizontal="right"/>
    </xf>
    <xf numFmtId="167" fontId="44" fillId="0" borderId="14" xfId="1" applyNumberFormat="1" applyFont="1" applyFill="1" applyBorder="1" applyAlignment="1" applyProtection="1">
      <alignment vertical="center"/>
    </xf>
    <xf numFmtId="168" fontId="7" fillId="9" borderId="15" xfId="1" applyNumberFormat="1" applyFont="1" applyFill="1" applyBorder="1" applyAlignment="1" applyProtection="1">
      <alignment horizontal="center" vertical="center"/>
    </xf>
    <xf numFmtId="169" fontId="8" fillId="0" borderId="15" xfId="1" applyNumberFormat="1" applyFont="1" applyFill="1" applyBorder="1" applyAlignment="1" applyProtection="1">
      <alignment horizontal="center" vertical="center"/>
    </xf>
    <xf numFmtId="167" fontId="8" fillId="0" borderId="15" xfId="1" applyNumberFormat="1" applyFont="1" applyFill="1" applyBorder="1" applyAlignment="1" applyProtection="1">
      <alignment horizontal="center" vertical="center"/>
    </xf>
    <xf numFmtId="169" fontId="7" fillId="0" borderId="15" xfId="1" applyNumberFormat="1" applyFont="1" applyFill="1" applyBorder="1" applyAlignment="1" applyProtection="1">
      <alignment horizontal="right"/>
    </xf>
    <xf numFmtId="168" fontId="7" fillId="9" borderId="16" xfId="1" applyNumberFormat="1" applyFont="1" applyFill="1" applyBorder="1" applyAlignment="1" applyProtection="1">
      <alignment horizontal="center"/>
    </xf>
    <xf numFmtId="0" fontId="36" fillId="14" borderId="52" xfId="0" applyFont="1" applyFill="1" applyBorder="1" applyAlignment="1">
      <alignment vertical="center"/>
    </xf>
    <xf numFmtId="171" fontId="43" fillId="14" borderId="1" xfId="0" applyNumberFormat="1" applyFont="1" applyFill="1" applyBorder="1" applyAlignment="1">
      <alignment horizontal="center" vertical="center"/>
    </xf>
    <xf numFmtId="0" fontId="43" fillId="0" borderId="0" xfId="0" applyFont="1"/>
    <xf numFmtId="0" fontId="43" fillId="0" borderId="14" xfId="0" applyFont="1" applyBorder="1"/>
    <xf numFmtId="0" fontId="43" fillId="0" borderId="15" xfId="0" applyFont="1" applyBorder="1"/>
    <xf numFmtId="171" fontId="43" fillId="0" borderId="15" xfId="0" applyNumberFormat="1" applyFont="1" applyBorder="1"/>
    <xf numFmtId="0" fontId="43" fillId="0" borderId="16" xfId="0" applyFont="1" applyBorder="1" applyAlignment="1">
      <alignment horizontal="center"/>
    </xf>
    <xf numFmtId="171" fontId="36" fillId="14" borderId="52" xfId="0" applyNumberFormat="1" applyFont="1" applyFill="1" applyBorder="1" applyAlignment="1">
      <alignment horizontal="left" vertical="center"/>
    </xf>
    <xf numFmtId="171" fontId="36" fillId="14" borderId="5" xfId="0" applyNumberFormat="1" applyFont="1" applyFill="1" applyBorder="1" applyAlignment="1">
      <alignment horizontal="left" vertical="center"/>
    </xf>
    <xf numFmtId="171" fontId="36" fillId="14" borderId="6" xfId="0" applyNumberFormat="1" applyFont="1" applyFill="1" applyBorder="1" applyAlignment="1">
      <alignment horizontal="left" vertical="center"/>
    </xf>
    <xf numFmtId="171" fontId="43" fillId="0" borderId="47" xfId="0" applyNumberFormat="1" applyFont="1" applyBorder="1" applyAlignment="1">
      <alignment horizontal="center"/>
    </xf>
    <xf numFmtId="0" fontId="3" fillId="0" borderId="0" xfId="0" applyFont="1" applyAlignment="1">
      <alignment vertical="center"/>
    </xf>
    <xf numFmtId="171" fontId="2" fillId="0" borderId="0" xfId="0" applyNumberFormat="1" applyFont="1" applyAlignment="1">
      <alignment horizontal="center" vertical="center"/>
    </xf>
    <xf numFmtId="0" fontId="2" fillId="0" borderId="0" xfId="0" applyFont="1"/>
    <xf numFmtId="171" fontId="43" fillId="0" borderId="0" xfId="0" applyNumberFormat="1" applyFont="1" applyAlignment="1">
      <alignment horizontal="center"/>
    </xf>
    <xf numFmtId="0" fontId="2" fillId="8" borderId="0" xfId="0" applyFont="1" applyFill="1" applyAlignment="1">
      <alignment horizontal="center"/>
    </xf>
    <xf numFmtId="171" fontId="12" fillId="18" borderId="22" xfId="0" applyNumberFormat="1" applyFont="1" applyFill="1" applyBorder="1" applyAlignment="1" applyProtection="1">
      <alignment horizontal="center" vertical="center"/>
      <protection locked="0"/>
    </xf>
    <xf numFmtId="171" fontId="12" fillId="18" borderId="26" xfId="0" applyNumberFormat="1" applyFont="1" applyFill="1" applyBorder="1" applyAlignment="1">
      <alignment horizontal="center" vertical="center"/>
    </xf>
    <xf numFmtId="171" fontId="3" fillId="9" borderId="2" xfId="0" applyNumberFormat="1" applyFont="1" applyFill="1" applyBorder="1" applyAlignment="1" applyProtection="1">
      <alignment horizontal="center" vertical="center"/>
      <protection locked="0"/>
    </xf>
    <xf numFmtId="171" fontId="2" fillId="9" borderId="51" xfId="0" applyNumberFormat="1" applyFont="1" applyFill="1" applyBorder="1" applyAlignment="1">
      <alignment horizontal="center" vertical="center"/>
    </xf>
    <xf numFmtId="171" fontId="11" fillId="0" borderId="51" xfId="0" applyNumberFormat="1" applyFont="1" applyBorder="1" applyAlignment="1">
      <alignment horizontal="center" vertical="center"/>
    </xf>
    <xf numFmtId="171" fontId="0" fillId="9" borderId="2" xfId="0" applyNumberFormat="1" applyFill="1" applyBorder="1" applyAlignment="1" applyProtection="1">
      <alignment horizontal="center" vertical="center"/>
      <protection locked="0"/>
    </xf>
    <xf numFmtId="171" fontId="2" fillId="9" borderId="52" xfId="0" applyNumberFormat="1" applyFont="1" applyFill="1" applyBorder="1" applyAlignment="1">
      <alignment horizontal="center" vertical="center"/>
    </xf>
    <xf numFmtId="171" fontId="36" fillId="14" borderId="2" xfId="0" applyNumberFormat="1" applyFont="1" applyFill="1" applyBorder="1" applyAlignment="1">
      <alignment horizontal="center" vertical="center"/>
    </xf>
    <xf numFmtId="171" fontId="36" fillId="14" borderId="1" xfId="0" applyNumberFormat="1" applyFont="1" applyFill="1" applyBorder="1" applyAlignment="1">
      <alignment horizontal="center" vertical="center"/>
    </xf>
    <xf numFmtId="171" fontId="36" fillId="14" borderId="52" xfId="0" applyNumberFormat="1" applyFont="1" applyFill="1" applyBorder="1" applyAlignment="1">
      <alignment horizontal="center" vertical="center"/>
    </xf>
    <xf numFmtId="0" fontId="3" fillId="5" borderId="56" xfId="0" applyFont="1" applyFill="1" applyBorder="1" applyAlignment="1" applyProtection="1">
      <alignment horizontal="left" vertical="center"/>
      <protection locked="0"/>
    </xf>
    <xf numFmtId="0" fontId="0" fillId="5" borderId="34" xfId="0" applyFill="1" applyBorder="1" applyAlignment="1" applyProtection="1">
      <alignment horizontal="left" vertical="center"/>
      <protection locked="0"/>
    </xf>
    <xf numFmtId="0" fontId="3" fillId="15" borderId="56" xfId="0" applyFont="1" applyFill="1" applyBorder="1" applyAlignment="1" applyProtection="1">
      <alignment horizontal="left" vertical="center"/>
      <protection locked="0"/>
    </xf>
    <xf numFmtId="0" fontId="0" fillId="15" borderId="34" xfId="0" applyFill="1" applyBorder="1" applyAlignment="1" applyProtection="1">
      <alignment horizontal="left" vertical="center"/>
      <protection locked="0"/>
    </xf>
    <xf numFmtId="0" fontId="2" fillId="7" borderId="2" xfId="0" applyFont="1" applyFill="1" applyBorder="1" applyAlignment="1" applyProtection="1">
      <alignment horizontal="left" vertical="center"/>
      <protection locked="0"/>
    </xf>
    <xf numFmtId="0" fontId="2" fillId="7" borderId="53" xfId="0" applyFont="1" applyFill="1" applyBorder="1" applyAlignment="1" applyProtection="1">
      <alignment horizontal="left" vertical="center"/>
      <protection locked="0"/>
    </xf>
    <xf numFmtId="0" fontId="3" fillId="7" borderId="2" xfId="0" applyFont="1" applyFill="1" applyBorder="1" applyAlignment="1" applyProtection="1">
      <alignment horizontal="left" vertical="center"/>
      <protection locked="0"/>
    </xf>
    <xf numFmtId="0" fontId="3" fillId="7" borderId="53" xfId="0" applyFont="1" applyFill="1" applyBorder="1" applyAlignment="1" applyProtection="1">
      <alignment horizontal="left" vertical="center"/>
      <protection locked="0"/>
    </xf>
    <xf numFmtId="0" fontId="3" fillId="7" borderId="41" xfId="0" applyFont="1" applyFill="1" applyBorder="1" applyAlignment="1" applyProtection="1">
      <alignment horizontal="left" vertical="center"/>
      <protection locked="0"/>
    </xf>
    <xf numFmtId="0" fontId="46" fillId="9" borderId="34" xfId="0" applyFont="1" applyFill="1" applyBorder="1" applyAlignment="1">
      <alignment vertical="center"/>
    </xf>
    <xf numFmtId="171" fontId="2" fillId="0" borderId="5" xfId="0" applyNumberFormat="1" applyFont="1" applyBorder="1" applyAlignment="1">
      <alignment horizontal="center" vertical="center"/>
    </xf>
    <xf numFmtId="171" fontId="2" fillId="0" borderId="6" xfId="0" applyNumberFormat="1" applyFont="1" applyBorder="1" applyAlignment="1">
      <alignment horizontal="center" vertical="center"/>
    </xf>
    <xf numFmtId="171" fontId="2" fillId="0" borderId="52" xfId="0" applyNumberFormat="1" applyFont="1" applyBorder="1" applyAlignment="1">
      <alignment horizontal="center" vertical="center"/>
    </xf>
    <xf numFmtId="171" fontId="2" fillId="0" borderId="44" xfId="0" applyNumberFormat="1" applyFont="1" applyBorder="1" applyAlignment="1">
      <alignment horizontal="left" vertical="center"/>
    </xf>
    <xf numFmtId="171" fontId="2" fillId="0" borderId="4" xfId="0" applyNumberFormat="1" applyFont="1" applyBorder="1" applyAlignment="1">
      <alignment horizontal="left" vertical="center"/>
    </xf>
    <xf numFmtId="171" fontId="2" fillId="0" borderId="51" xfId="0" applyNumberFormat="1" applyFont="1" applyBorder="1" applyAlignment="1">
      <alignment horizontal="right" vertical="center"/>
    </xf>
    <xf numFmtId="0" fontId="0" fillId="0" borderId="3" xfId="0" applyBorder="1" applyAlignment="1">
      <alignment horizontal="right" vertical="center"/>
    </xf>
    <xf numFmtId="0" fontId="0" fillId="0" borderId="3" xfId="0" applyBorder="1" applyAlignment="1">
      <alignment horizontal="center" vertical="center"/>
    </xf>
    <xf numFmtId="0" fontId="0" fillId="0" borderId="48" xfId="0" applyBorder="1"/>
    <xf numFmtId="171" fontId="0" fillId="0" borderId="2" xfId="0" applyNumberFormat="1" applyBorder="1" applyAlignment="1" applyProtection="1">
      <alignment horizontal="center" vertical="center"/>
      <protection locked="0"/>
    </xf>
    <xf numFmtId="171" fontId="2" fillId="0" borderId="51" xfId="0" applyNumberFormat="1" applyFont="1" applyBorder="1" applyAlignment="1">
      <alignment horizontal="center" vertical="center"/>
    </xf>
    <xf numFmtId="0" fontId="2" fillId="0" borderId="2" xfId="0" applyFont="1" applyBorder="1" applyAlignment="1">
      <alignment horizontal="left" vertical="center"/>
    </xf>
    <xf numFmtId="0" fontId="2" fillId="0" borderId="53" xfId="0" applyFont="1" applyBorder="1" applyAlignment="1">
      <alignment horizontal="right" vertical="center"/>
    </xf>
    <xf numFmtId="0" fontId="46" fillId="9" borderId="0" xfId="0" applyFont="1" applyFill="1" applyAlignment="1">
      <alignment vertical="center"/>
    </xf>
    <xf numFmtId="0" fontId="0" fillId="0" borderId="65" xfId="0" applyBorder="1" applyAlignment="1">
      <alignment horizontal="right" vertical="center"/>
    </xf>
    <xf numFmtId="171" fontId="0" fillId="3" borderId="66" xfId="0" applyNumberFormat="1" applyFill="1" applyBorder="1" applyAlignment="1" applyProtection="1">
      <alignment horizontal="center" vertical="center"/>
      <protection locked="0"/>
    </xf>
    <xf numFmtId="171" fontId="0" fillId="2" borderId="66" xfId="0" applyNumberFormat="1" applyFill="1" applyBorder="1" applyAlignment="1">
      <alignment horizontal="center" vertical="center"/>
    </xf>
    <xf numFmtId="171" fontId="0" fillId="0" borderId="66" xfId="0" applyNumberFormat="1" applyBorder="1" applyAlignment="1">
      <alignment horizontal="center" vertical="center"/>
    </xf>
    <xf numFmtId="0" fontId="0" fillId="0" borderId="66" xfId="0" applyBorder="1" applyAlignment="1">
      <alignment horizontal="right" vertical="center"/>
    </xf>
    <xf numFmtId="0" fontId="2" fillId="0" borderId="66" xfId="0" applyFont="1" applyBorder="1" applyAlignment="1">
      <alignment horizontal="center" vertical="center"/>
    </xf>
    <xf numFmtId="171" fontId="43" fillId="14" borderId="66" xfId="0" applyNumberFormat="1" applyFont="1" applyFill="1" applyBorder="1" applyAlignment="1">
      <alignment horizontal="center" vertical="center"/>
    </xf>
    <xf numFmtId="0" fontId="0" fillId="0" borderId="66" xfId="0" applyBorder="1" applyAlignment="1">
      <alignment horizontal="center"/>
    </xf>
    <xf numFmtId="171" fontId="0" fillId="9" borderId="49" xfId="0" applyNumberFormat="1" applyFill="1" applyBorder="1" applyAlignment="1">
      <alignment horizontal="center" vertical="center"/>
    </xf>
    <xf numFmtId="0" fontId="0" fillId="0" borderId="69" xfId="0" applyBorder="1"/>
    <xf numFmtId="0" fontId="0" fillId="0" borderId="70" xfId="0" applyBorder="1"/>
    <xf numFmtId="0" fontId="0" fillId="0" borderId="71" xfId="0" applyBorder="1"/>
    <xf numFmtId="0" fontId="2" fillId="10" borderId="75" xfId="0" applyFont="1" applyFill="1" applyBorder="1" applyAlignment="1">
      <alignment horizontal="center"/>
    </xf>
    <xf numFmtId="0" fontId="0" fillId="0" borderId="76" xfId="0" applyBorder="1"/>
    <xf numFmtId="0" fontId="2" fillId="10" borderId="77" xfId="0" applyFont="1" applyFill="1" applyBorder="1" applyAlignment="1">
      <alignment horizontal="center"/>
    </xf>
    <xf numFmtId="0" fontId="0" fillId="0" borderId="78" xfId="0" applyBorder="1" applyAlignment="1">
      <alignment wrapText="1"/>
    </xf>
    <xf numFmtId="0" fontId="2" fillId="4" borderId="76" xfId="0" applyFont="1" applyFill="1" applyBorder="1" applyAlignment="1">
      <alignment horizontal="left" vertical="center"/>
    </xf>
    <xf numFmtId="0" fontId="3" fillId="0" borderId="79" xfId="0" applyFont="1" applyBorder="1"/>
    <xf numFmtId="0" fontId="0" fillId="4" borderId="78" xfId="0" applyFill="1" applyBorder="1" applyAlignment="1">
      <alignment horizontal="left" vertical="center"/>
    </xf>
    <xf numFmtId="0" fontId="0" fillId="9" borderId="78" xfId="0" applyFill="1" applyBorder="1" applyAlignment="1">
      <alignment horizontal="left" vertical="center"/>
    </xf>
    <xf numFmtId="0" fontId="0" fillId="0" borderId="81" xfId="0" applyBorder="1" applyAlignment="1">
      <alignment vertical="center"/>
    </xf>
    <xf numFmtId="0" fontId="2" fillId="5" borderId="78" xfId="0" applyFont="1" applyFill="1" applyBorder="1" applyAlignment="1">
      <alignment horizontal="left" vertical="center"/>
    </xf>
    <xf numFmtId="0" fontId="0" fillId="5" borderId="78" xfId="0" applyFill="1" applyBorder="1" applyAlignment="1">
      <alignment horizontal="left" vertical="center"/>
    </xf>
    <xf numFmtId="0" fontId="0" fillId="0" borderId="78" xfId="0" applyBorder="1" applyAlignment="1">
      <alignment horizontal="left" vertical="center"/>
    </xf>
    <xf numFmtId="0" fontId="2" fillId="15" borderId="78" xfId="0" applyFont="1" applyFill="1" applyBorder="1" applyAlignment="1">
      <alignment horizontal="left" vertical="center"/>
    </xf>
    <xf numFmtId="0" fontId="0" fillId="15" borderId="78" xfId="0" applyFill="1" applyBorder="1" applyAlignment="1">
      <alignment horizontal="left" vertical="center"/>
    </xf>
    <xf numFmtId="0" fontId="2" fillId="6" borderId="78" xfId="0" applyFont="1" applyFill="1" applyBorder="1" applyAlignment="1">
      <alignment horizontal="left" vertical="center"/>
    </xf>
    <xf numFmtId="0" fontId="0" fillId="6" borderId="78" xfId="0" applyFill="1" applyBorder="1" applyAlignment="1">
      <alignment horizontal="left" vertical="center"/>
    </xf>
    <xf numFmtId="0" fontId="3" fillId="0" borderId="80" xfId="0" applyFont="1" applyBorder="1"/>
    <xf numFmtId="0" fontId="2" fillId="7" borderId="81" xfId="0" applyFont="1" applyFill="1" applyBorder="1" applyAlignment="1">
      <alignment horizontal="left" vertical="center"/>
    </xf>
    <xf numFmtId="0" fontId="0" fillId="7" borderId="78" xfId="0" applyFill="1" applyBorder="1" applyAlignment="1">
      <alignment horizontal="left" vertical="center"/>
    </xf>
    <xf numFmtId="0" fontId="43" fillId="0" borderId="78" xfId="0" applyFont="1" applyBorder="1" applyAlignment="1">
      <alignment horizontal="left" vertical="center"/>
    </xf>
    <xf numFmtId="0" fontId="43" fillId="0" borderId="80" xfId="0" applyFont="1" applyBorder="1"/>
    <xf numFmtId="0" fontId="0" fillId="0" borderId="82" xfId="0" applyBorder="1" applyAlignment="1">
      <alignment horizontal="left" vertical="center"/>
    </xf>
    <xf numFmtId="0" fontId="0" fillId="0" borderId="83" xfId="0" applyBorder="1" applyAlignment="1">
      <alignment vertical="center"/>
    </xf>
    <xf numFmtId="0" fontId="0" fillId="0" borderId="84" xfId="0" applyBorder="1" applyAlignment="1">
      <alignment vertical="center"/>
    </xf>
    <xf numFmtId="0" fontId="0" fillId="0" borderId="85" xfId="0" applyBorder="1" applyAlignment="1">
      <alignment horizontal="center"/>
    </xf>
    <xf numFmtId="0" fontId="0" fillId="0" borderId="83" xfId="0" applyBorder="1" applyAlignment="1">
      <alignment horizontal="center"/>
    </xf>
    <xf numFmtId="0" fontId="0" fillId="0" borderId="83" xfId="0" applyBorder="1"/>
    <xf numFmtId="0" fontId="0" fillId="0" borderId="86" xfId="0" applyBorder="1"/>
    <xf numFmtId="0" fontId="3" fillId="0" borderId="87" xfId="0" applyFont="1" applyBorder="1"/>
    <xf numFmtId="171" fontId="0" fillId="0" borderId="20" xfId="0" applyNumberFormat="1" applyBorder="1" applyAlignment="1">
      <alignment horizontal="center"/>
    </xf>
    <xf numFmtId="0" fontId="2" fillId="0" borderId="25" xfId="0" applyFont="1" applyBorder="1" applyAlignment="1">
      <alignment horizontal="center" vertical="center"/>
    </xf>
    <xf numFmtId="171" fontId="43" fillId="0" borderId="25" xfId="0" applyNumberFormat="1" applyFont="1" applyBorder="1" applyAlignment="1">
      <alignment horizontal="center" vertical="center"/>
    </xf>
    <xf numFmtId="0" fontId="0" fillId="0" borderId="25" xfId="0" applyBorder="1"/>
    <xf numFmtId="171" fontId="2" fillId="0" borderId="25" xfId="0" applyNumberFormat="1" applyFont="1" applyBorder="1" applyAlignment="1">
      <alignment horizontal="center" vertical="center"/>
    </xf>
    <xf numFmtId="0" fontId="2" fillId="0" borderId="25" xfId="0" applyFont="1" applyBorder="1"/>
    <xf numFmtId="171" fontId="43" fillId="0" borderId="25" xfId="0" applyNumberFormat="1" applyFont="1" applyBorder="1" applyAlignment="1">
      <alignment horizontal="center"/>
    </xf>
    <xf numFmtId="171" fontId="43" fillId="14" borderId="48" xfId="0" applyNumberFormat="1" applyFont="1" applyFill="1" applyBorder="1" applyAlignment="1">
      <alignment horizontal="center" vertical="center"/>
    </xf>
    <xf numFmtId="0" fontId="2" fillId="0" borderId="57" xfId="0" applyFont="1" applyBorder="1" applyAlignment="1">
      <alignment horizontal="center" vertical="center"/>
    </xf>
    <xf numFmtId="171" fontId="43" fillId="14" borderId="23" xfId="0" applyNumberFormat="1" applyFont="1" applyFill="1" applyBorder="1" applyAlignment="1">
      <alignment horizontal="center" vertical="center"/>
    </xf>
    <xf numFmtId="171" fontId="3" fillId="0" borderId="77" xfId="0" applyNumberFormat="1" applyFont="1" applyBorder="1" applyAlignment="1">
      <alignment horizontal="center"/>
    </xf>
    <xf numFmtId="171" fontId="3" fillId="0" borderId="79" xfId="0" applyNumberFormat="1" applyFont="1" applyBorder="1" applyAlignment="1">
      <alignment horizontal="center"/>
    </xf>
    <xf numFmtId="171" fontId="3" fillId="9" borderId="80" xfId="0" applyNumberFormat="1" applyFont="1" applyFill="1" applyBorder="1" applyAlignment="1">
      <alignment horizontal="center"/>
    </xf>
    <xf numFmtId="171" fontId="3" fillId="0" borderId="80" xfId="0" applyNumberFormat="1" applyFont="1" applyBorder="1" applyAlignment="1">
      <alignment horizontal="center"/>
    </xf>
    <xf numFmtId="171" fontId="3" fillId="15" borderId="12" xfId="0" applyNumberFormat="1" applyFont="1" applyFill="1" applyBorder="1" applyAlignment="1">
      <alignment horizontal="center"/>
    </xf>
    <xf numFmtId="0" fontId="3" fillId="0" borderId="12" xfId="0" applyFont="1" applyBorder="1" applyAlignment="1">
      <alignment horizontal="center"/>
    </xf>
    <xf numFmtId="171" fontId="3" fillId="0" borderId="12" xfId="0" applyNumberFormat="1" applyFont="1" applyBorder="1" applyAlignment="1">
      <alignment horizontal="center"/>
    </xf>
    <xf numFmtId="171" fontId="12" fillId="15" borderId="12" xfId="0" applyNumberFormat="1" applyFont="1" applyFill="1" applyBorder="1" applyAlignment="1">
      <alignment horizontal="center"/>
    </xf>
    <xf numFmtId="0" fontId="12" fillId="15" borderId="13" xfId="0" applyFont="1" applyFill="1" applyBorder="1" applyAlignment="1">
      <alignment horizontal="center"/>
    </xf>
    <xf numFmtId="0" fontId="36" fillId="0" borderId="9" xfId="0" applyFont="1" applyBorder="1"/>
    <xf numFmtId="0" fontId="43" fillId="0" borderId="10" xfId="0" applyFont="1" applyBorder="1"/>
    <xf numFmtId="0" fontId="36" fillId="0" borderId="10" xfId="0" applyFont="1" applyBorder="1" applyAlignment="1">
      <alignment horizontal="right"/>
    </xf>
    <xf numFmtId="0" fontId="36" fillId="0" borderId="11" xfId="0" applyFont="1" applyBorder="1" applyAlignment="1">
      <alignment horizontal="center"/>
    </xf>
    <xf numFmtId="0" fontId="43" fillId="0" borderId="12" xfId="0" applyFont="1" applyBorder="1"/>
    <xf numFmtId="171" fontId="43" fillId="0" borderId="0" xfId="0" applyNumberFormat="1" applyFont="1"/>
    <xf numFmtId="0" fontId="43" fillId="0" borderId="13" xfId="0" applyFont="1" applyBorder="1" applyAlignment="1">
      <alignment horizontal="center"/>
    </xf>
    <xf numFmtId="0" fontId="41" fillId="0" borderId="0" xfId="0" applyFont="1"/>
    <xf numFmtId="0" fontId="2" fillId="0" borderId="88" xfId="0" applyFont="1" applyBorder="1" applyAlignment="1">
      <alignment horizontal="right" vertical="center"/>
    </xf>
    <xf numFmtId="171" fontId="2" fillId="0" borderId="47" xfId="0" applyNumberFormat="1" applyFont="1" applyBorder="1" applyAlignment="1">
      <alignment horizontal="right" vertical="center"/>
    </xf>
    <xf numFmtId="171" fontId="43" fillId="14" borderId="67" xfId="0" applyNumberFormat="1" applyFont="1" applyFill="1" applyBorder="1" applyAlignment="1">
      <alignment horizontal="right" vertical="center"/>
    </xf>
    <xf numFmtId="171" fontId="43" fillId="14" borderId="5" xfId="0" applyNumberFormat="1" applyFont="1" applyFill="1" applyBorder="1" applyAlignment="1">
      <alignment horizontal="right" vertical="center"/>
    </xf>
    <xf numFmtId="171" fontId="43" fillId="14" borderId="6" xfId="0" applyNumberFormat="1" applyFont="1" applyFill="1" applyBorder="1" applyAlignment="1">
      <alignment horizontal="right" vertical="center"/>
    </xf>
    <xf numFmtId="0" fontId="47" fillId="14" borderId="1" xfId="0" applyFont="1" applyFill="1" applyBorder="1" applyAlignment="1">
      <alignment vertical="center"/>
    </xf>
    <xf numFmtId="171" fontId="47" fillId="14" borderId="1" xfId="0" applyNumberFormat="1" applyFont="1" applyFill="1" applyBorder="1" applyAlignment="1">
      <alignment horizontal="left" vertical="center"/>
    </xf>
    <xf numFmtId="171" fontId="2" fillId="9" borderId="2" xfId="0" applyNumberFormat="1" applyFont="1" applyFill="1" applyBorder="1" applyAlignment="1">
      <alignment horizontal="center" vertical="center"/>
    </xf>
    <xf numFmtId="0" fontId="2" fillId="17" borderId="46"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8" borderId="68"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79" xfId="0" applyFont="1" applyFill="1" applyBorder="1" applyAlignment="1">
      <alignment horizontal="center" vertical="center" wrapText="1"/>
    </xf>
    <xf numFmtId="0" fontId="39" fillId="0" borderId="9" xfId="0" applyFont="1" applyBorder="1" applyAlignment="1">
      <alignment horizontal="center" wrapText="1"/>
    </xf>
    <xf numFmtId="0" fontId="39" fillId="0" borderId="11" xfId="0" applyFont="1" applyBorder="1" applyAlignment="1">
      <alignment horizontal="center" wrapText="1"/>
    </xf>
    <xf numFmtId="0" fontId="16" fillId="11" borderId="0" xfId="3" applyFont="1" applyFill="1" applyAlignment="1">
      <alignment wrapText="1"/>
    </xf>
    <xf numFmtId="0" fontId="28" fillId="11" borderId="0" xfId="3" applyFont="1" applyFill="1" applyAlignment="1">
      <alignment horizontal="right" vertical="top"/>
    </xf>
    <xf numFmtId="0" fontId="23" fillId="0" borderId="0" xfId="3" applyFont="1"/>
    <xf numFmtId="0" fontId="22" fillId="0" borderId="0" xfId="3" applyFont="1"/>
    <xf numFmtId="0" fontId="48" fillId="0" borderId="0" xfId="0" applyFont="1"/>
    <xf numFmtId="0" fontId="16" fillId="11" borderId="0" xfId="0" applyFont="1" applyFill="1" applyAlignment="1">
      <alignment wrapText="1"/>
    </xf>
    <xf numFmtId="0" fontId="16" fillId="11" borderId="0" xfId="3" applyFont="1" applyFill="1" applyAlignment="1">
      <alignment vertical="top" wrapText="1"/>
    </xf>
    <xf numFmtId="164" fontId="8" fillId="0" borderId="23" xfId="1" applyNumberFormat="1" applyFont="1" applyFill="1" applyBorder="1" applyAlignment="1" applyProtection="1">
      <alignment vertical="center"/>
    </xf>
    <xf numFmtId="164" fontId="8" fillId="0" borderId="36" xfId="1" applyNumberFormat="1" applyFont="1" applyFill="1" applyBorder="1" applyAlignment="1" applyProtection="1">
      <alignment vertical="center"/>
    </xf>
    <xf numFmtId="0" fontId="3" fillId="5" borderId="34" xfId="0" applyFont="1" applyFill="1" applyBorder="1" applyAlignment="1" applyProtection="1">
      <alignment horizontal="left" vertical="center"/>
      <protection locked="0"/>
    </xf>
    <xf numFmtId="164" fontId="8" fillId="3" borderId="36" xfId="1" applyNumberFormat="1" applyFont="1" applyFill="1" applyBorder="1" applyAlignment="1" applyProtection="1">
      <alignment vertical="center"/>
      <protection locked="0"/>
    </xf>
    <xf numFmtId="0" fontId="3" fillId="4" borderId="33" xfId="0" applyFont="1" applyFill="1" applyBorder="1" applyAlignment="1" applyProtection="1">
      <alignment vertical="center"/>
      <protection locked="0"/>
    </xf>
    <xf numFmtId="0" fontId="0" fillId="4" borderId="34" xfId="0" applyFill="1" applyBorder="1" applyAlignment="1" applyProtection="1">
      <alignment vertical="center"/>
      <protection locked="0"/>
    </xf>
    <xf numFmtId="0" fontId="3" fillId="15" borderId="34" xfId="0" applyFont="1" applyFill="1" applyBorder="1" applyAlignment="1" applyProtection="1">
      <alignment horizontal="left" vertical="center"/>
      <protection locked="0"/>
    </xf>
    <xf numFmtId="167" fontId="7" fillId="10" borderId="35" xfId="1" applyNumberFormat="1" applyFont="1" applyFill="1" applyBorder="1" applyAlignment="1" applyProtection="1">
      <alignment vertical="center"/>
    </xf>
    <xf numFmtId="167" fontId="7" fillId="10" borderId="36" xfId="1" applyNumberFormat="1" applyFont="1" applyFill="1" applyBorder="1" applyAlignment="1" applyProtection="1">
      <alignment vertical="center"/>
    </xf>
    <xf numFmtId="0" fontId="3" fillId="4" borderId="34" xfId="0" applyFont="1" applyFill="1" applyBorder="1" applyAlignment="1" applyProtection="1">
      <alignment vertical="center"/>
      <protection locked="0"/>
    </xf>
    <xf numFmtId="0" fontId="3" fillId="15" borderId="33" xfId="0" applyFont="1" applyFill="1" applyBorder="1" applyAlignment="1" applyProtection="1">
      <alignment vertical="center"/>
      <protection locked="0"/>
    </xf>
    <xf numFmtId="0" fontId="2" fillId="15" borderId="33" xfId="0" applyFont="1" applyFill="1" applyBorder="1" applyAlignment="1" applyProtection="1">
      <alignment vertical="center"/>
      <protection locked="0"/>
    </xf>
    <xf numFmtId="0" fontId="0" fillId="6" borderId="33" xfId="0" applyFill="1" applyBorder="1" applyAlignment="1" applyProtection="1">
      <alignment vertical="center"/>
      <protection locked="0"/>
    </xf>
    <xf numFmtId="0" fontId="0" fillId="6" borderId="34" xfId="0" applyFill="1" applyBorder="1" applyAlignment="1" applyProtection="1">
      <alignment vertical="center"/>
      <protection locked="0"/>
    </xf>
    <xf numFmtId="0" fontId="3" fillId="6" borderId="33" xfId="0" applyFont="1" applyFill="1" applyBorder="1" applyAlignment="1" applyProtection="1">
      <alignment vertical="center"/>
      <protection locked="0"/>
    </xf>
    <xf numFmtId="164" fontId="8" fillId="0" borderId="23" xfId="1" applyNumberFormat="1" applyFont="1" applyFill="1" applyBorder="1" applyAlignment="1" applyProtection="1">
      <alignment vertical="center"/>
    </xf>
    <xf numFmtId="164" fontId="8" fillId="0" borderId="36" xfId="1" applyNumberFormat="1" applyFont="1" applyFill="1" applyBorder="1" applyAlignment="1" applyProtection="1">
      <alignment vertical="center"/>
    </xf>
    <xf numFmtId="0" fontId="3" fillId="5" borderId="33" xfId="0" applyFont="1" applyFill="1" applyBorder="1" applyAlignment="1" applyProtection="1">
      <alignment horizontal="left" vertical="center"/>
      <protection locked="0"/>
    </xf>
    <xf numFmtId="0" fontId="3" fillId="5" borderId="34" xfId="0" applyFont="1" applyFill="1" applyBorder="1" applyAlignment="1" applyProtection="1">
      <alignment horizontal="left" vertical="center"/>
      <protection locked="0"/>
    </xf>
    <xf numFmtId="164" fontId="8" fillId="3" borderId="23" xfId="1" applyNumberFormat="1" applyFont="1" applyFill="1" applyBorder="1" applyAlignment="1" applyProtection="1">
      <alignment vertical="center"/>
      <protection locked="0"/>
    </xf>
    <xf numFmtId="164" fontId="8" fillId="3" borderId="36" xfId="1" applyNumberFormat="1" applyFont="1" applyFill="1" applyBorder="1" applyAlignment="1" applyProtection="1">
      <alignment vertical="center"/>
      <protection locked="0"/>
    </xf>
    <xf numFmtId="0" fontId="3" fillId="4" borderId="33" xfId="0" applyFont="1" applyFill="1" applyBorder="1" applyAlignment="1" applyProtection="1">
      <alignment vertical="center"/>
      <protection locked="0"/>
    </xf>
    <xf numFmtId="0" fontId="0" fillId="4" borderId="34" xfId="0" applyFill="1" applyBorder="1" applyAlignment="1" applyProtection="1">
      <alignment vertical="center"/>
      <protection locked="0"/>
    </xf>
    <xf numFmtId="0" fontId="3" fillId="15" borderId="33" xfId="0" applyFont="1" applyFill="1" applyBorder="1" applyAlignment="1" applyProtection="1">
      <alignment horizontal="left" vertical="center"/>
      <protection locked="0"/>
    </xf>
    <xf numFmtId="0" fontId="3" fillId="15" borderId="34" xfId="0" applyFont="1" applyFill="1" applyBorder="1" applyAlignment="1" applyProtection="1">
      <alignment horizontal="left" vertical="center"/>
      <protection locked="0"/>
    </xf>
    <xf numFmtId="0" fontId="2" fillId="6" borderId="32" xfId="0" applyFont="1" applyFill="1" applyBorder="1" applyAlignment="1">
      <alignment horizontal="left" vertical="center"/>
    </xf>
    <xf numFmtId="0" fontId="2" fillId="6" borderId="6" xfId="0" applyFont="1" applyFill="1" applyBorder="1" applyAlignment="1">
      <alignment horizontal="left" vertical="center"/>
    </xf>
    <xf numFmtId="167" fontId="7" fillId="10" borderId="35" xfId="1" applyNumberFormat="1" applyFont="1" applyFill="1" applyBorder="1" applyAlignment="1" applyProtection="1">
      <alignment vertical="center"/>
    </xf>
    <xf numFmtId="167" fontId="7" fillId="10" borderId="36" xfId="1" applyNumberFormat="1" applyFont="1" applyFill="1" applyBorder="1" applyAlignment="1" applyProtection="1">
      <alignment vertical="center"/>
    </xf>
    <xf numFmtId="0" fontId="3" fillId="6" borderId="33" xfId="0" applyFont="1" applyFill="1" applyBorder="1" applyAlignment="1" applyProtection="1">
      <alignment horizontal="left" vertical="center"/>
      <protection locked="0"/>
    </xf>
    <xf numFmtId="0" fontId="3" fillId="6" borderId="34" xfId="0" applyFont="1" applyFill="1" applyBorder="1" applyAlignment="1" applyProtection="1">
      <alignment horizontal="left" vertical="center"/>
      <protection locked="0"/>
    </xf>
    <xf numFmtId="0" fontId="2" fillId="4" borderId="31" xfId="0" applyFont="1" applyFill="1" applyBorder="1" applyAlignment="1">
      <alignment horizontal="left" vertical="center"/>
    </xf>
    <xf numFmtId="0" fontId="2" fillId="4" borderId="4" xfId="0" applyFont="1" applyFill="1" applyBorder="1" applyAlignment="1">
      <alignment horizontal="left" vertical="center"/>
    </xf>
    <xf numFmtId="0" fontId="3" fillId="4" borderId="34" xfId="0" applyFont="1" applyFill="1" applyBorder="1" applyAlignment="1" applyProtection="1">
      <alignment vertical="center"/>
      <protection locked="0"/>
    </xf>
    <xf numFmtId="0" fontId="2" fillId="5" borderId="32" xfId="0" applyFont="1" applyFill="1" applyBorder="1" applyAlignment="1">
      <alignment horizontal="left" vertical="center"/>
    </xf>
    <xf numFmtId="0" fontId="2" fillId="5" borderId="6" xfId="0" applyFont="1" applyFill="1" applyBorder="1" applyAlignment="1">
      <alignment horizontal="left" vertical="center"/>
    </xf>
    <xf numFmtId="0" fontId="3" fillId="15" borderId="33" xfId="0" applyFont="1" applyFill="1" applyBorder="1" applyAlignment="1" applyProtection="1">
      <alignment vertical="center"/>
      <protection locked="0"/>
    </xf>
    <xf numFmtId="0" fontId="3" fillId="15" borderId="34" xfId="0" applyFont="1" applyFill="1" applyBorder="1" applyAlignment="1" applyProtection="1">
      <alignment vertical="center"/>
      <protection locked="0"/>
    </xf>
    <xf numFmtId="0" fontId="2" fillId="15" borderId="33" xfId="0" applyFont="1" applyFill="1" applyBorder="1" applyAlignment="1" applyProtection="1">
      <alignment vertical="center"/>
      <protection locked="0"/>
    </xf>
    <xf numFmtId="0" fontId="2" fillId="15" borderId="34" xfId="0" applyFont="1" applyFill="1" applyBorder="1" applyAlignment="1" applyProtection="1">
      <alignment vertical="center"/>
      <protection locked="0"/>
    </xf>
    <xf numFmtId="0" fontId="2" fillId="15" borderId="33" xfId="0" applyFont="1" applyFill="1" applyBorder="1" applyAlignment="1" applyProtection="1">
      <alignment horizontal="left" vertical="center"/>
      <protection locked="0"/>
    </xf>
    <xf numFmtId="0" fontId="2" fillId="15" borderId="34" xfId="0" applyFont="1" applyFill="1" applyBorder="1" applyAlignment="1" applyProtection="1">
      <alignment horizontal="left" vertical="center"/>
      <protection locked="0"/>
    </xf>
    <xf numFmtId="0" fontId="0" fillId="6" borderId="33" xfId="0" applyFill="1" applyBorder="1" applyAlignment="1" applyProtection="1">
      <alignment vertical="center"/>
      <protection locked="0"/>
    </xf>
    <xf numFmtId="0" fontId="0" fillId="6" borderId="34" xfId="0" applyFill="1" applyBorder="1" applyAlignment="1" applyProtection="1">
      <alignment vertical="center"/>
      <protection locked="0"/>
    </xf>
    <xf numFmtId="0" fontId="3" fillId="6" borderId="33" xfId="0" applyFont="1" applyFill="1" applyBorder="1" applyAlignment="1" applyProtection="1">
      <alignment vertical="center"/>
      <protection locked="0"/>
    </xf>
    <xf numFmtId="0" fontId="3" fillId="6" borderId="34" xfId="0" applyFont="1" applyFill="1" applyBorder="1" applyAlignment="1" applyProtection="1">
      <alignment vertical="center"/>
      <protection locked="0"/>
    </xf>
    <xf numFmtId="164" fontId="3" fillId="3" borderId="6" xfId="0" applyNumberFormat="1" applyFont="1" applyFill="1" applyBorder="1" applyAlignment="1" applyProtection="1">
      <alignment horizontal="left" vertical="center"/>
      <protection locked="0"/>
    </xf>
    <xf numFmtId="164" fontId="0" fillId="3" borderId="5" xfId="0" applyNumberFormat="1" applyFill="1" applyBorder="1" applyAlignment="1" applyProtection="1">
      <alignment horizontal="left" vertical="center"/>
      <protection locked="0"/>
    </xf>
    <xf numFmtId="171" fontId="3" fillId="3" borderId="6" xfId="0" applyNumberFormat="1" applyFont="1" applyFill="1" applyBorder="1" applyAlignment="1">
      <alignment horizontal="left" vertical="center"/>
    </xf>
    <xf numFmtId="164" fontId="0" fillId="3" borderId="5" xfId="0" applyNumberFormat="1" applyFill="1" applyBorder="1" applyAlignment="1">
      <alignment horizontal="left" vertical="center"/>
    </xf>
    <xf numFmtId="167" fontId="7" fillId="10" borderId="23" xfId="1" applyNumberFormat="1" applyFont="1" applyFill="1" applyBorder="1" applyAlignment="1" applyProtection="1">
      <alignment vertical="center"/>
    </xf>
    <xf numFmtId="0" fontId="0" fillId="0" borderId="36" xfId="0" applyBorder="1" applyAlignment="1">
      <alignment vertical="center"/>
    </xf>
    <xf numFmtId="0" fontId="3" fillId="15" borderId="33" xfId="0" applyFont="1" applyFill="1" applyBorder="1" applyAlignment="1">
      <alignment horizontal="left" vertical="center"/>
    </xf>
    <xf numFmtId="0" fontId="3" fillId="15" borderId="34" xfId="0" applyFont="1" applyFill="1" applyBorder="1" applyAlignment="1">
      <alignment horizontal="left" vertical="center"/>
    </xf>
    <xf numFmtId="0" fontId="3" fillId="6" borderId="33" xfId="0" applyFont="1" applyFill="1" applyBorder="1" applyAlignment="1">
      <alignment horizontal="left" vertical="center"/>
    </xf>
    <xf numFmtId="0" fontId="3" fillId="0" borderId="34" xfId="0" applyFont="1" applyBorder="1" applyAlignment="1">
      <alignment horizontal="left" vertical="center"/>
    </xf>
    <xf numFmtId="0" fontId="2" fillId="6" borderId="33" xfId="0" applyFont="1" applyFill="1" applyBorder="1" applyAlignment="1">
      <alignment horizontal="left" vertical="center"/>
    </xf>
    <xf numFmtId="0" fontId="0" fillId="0" borderId="34" xfId="0" applyBorder="1" applyAlignment="1">
      <alignment horizontal="left" vertical="center"/>
    </xf>
    <xf numFmtId="0" fontId="2" fillId="15" borderId="33" xfId="0" applyFont="1" applyFill="1" applyBorder="1" applyAlignment="1">
      <alignment horizontal="left" vertical="center"/>
    </xf>
    <xf numFmtId="0" fontId="2" fillId="15" borderId="34" xfId="0" applyFont="1" applyFill="1" applyBorder="1" applyAlignment="1">
      <alignment horizontal="left" vertical="center"/>
    </xf>
    <xf numFmtId="0" fontId="2" fillId="4" borderId="42" xfId="0" applyFont="1" applyFill="1" applyBorder="1" applyAlignment="1">
      <alignment horizontal="left" vertical="center"/>
    </xf>
    <xf numFmtId="0" fontId="0" fillId="0" borderId="43" xfId="0" applyBorder="1" applyAlignment="1">
      <alignment horizontal="left" vertical="center"/>
    </xf>
    <xf numFmtId="0" fontId="2" fillId="5" borderId="33" xfId="0" applyFont="1" applyFill="1" applyBorder="1" applyAlignment="1">
      <alignment horizontal="left" vertical="center"/>
    </xf>
    <xf numFmtId="0" fontId="3" fillId="5" borderId="33" xfId="0" applyFont="1" applyFill="1" applyBorder="1" applyAlignment="1">
      <alignment horizontal="left" vertical="center"/>
    </xf>
    <xf numFmtId="0" fontId="3" fillId="4" borderId="42" xfId="0" applyFont="1" applyFill="1" applyBorder="1" applyAlignment="1">
      <alignment horizontal="left" vertical="center"/>
    </xf>
    <xf numFmtId="0" fontId="3" fillId="0" borderId="43" xfId="0" applyFont="1" applyBorder="1" applyAlignment="1">
      <alignment horizontal="left" vertical="center"/>
    </xf>
    <xf numFmtId="0" fontId="41" fillId="17" borderId="63" xfId="0" applyFont="1" applyFill="1" applyBorder="1" applyAlignment="1">
      <alignment horizontal="center" wrapText="1"/>
    </xf>
    <xf numFmtId="0" fontId="42" fillId="0" borderId="44" xfId="0" applyFont="1" applyBorder="1" applyAlignment="1">
      <alignment horizontal="center" wrapText="1"/>
    </xf>
    <xf numFmtId="0" fontId="42" fillId="0" borderId="64" xfId="0" applyFont="1" applyBorder="1" applyAlignment="1">
      <alignment horizontal="center" wrapText="1"/>
    </xf>
    <xf numFmtId="0" fontId="37" fillId="17" borderId="72" xfId="0" applyFont="1" applyFill="1" applyBorder="1" applyAlignment="1">
      <alignment horizontal="center"/>
    </xf>
    <xf numFmtId="0" fontId="37" fillId="0" borderId="72" xfId="0" applyFont="1" applyBorder="1" applyAlignment="1">
      <alignment horizontal="center"/>
    </xf>
    <xf numFmtId="0" fontId="37" fillId="0" borderId="73" xfId="0" applyFont="1" applyBorder="1" applyAlignment="1">
      <alignment horizontal="center"/>
    </xf>
    <xf numFmtId="0" fontId="9" fillId="8" borderId="67" xfId="0" applyFont="1" applyFill="1" applyBorder="1" applyAlignment="1">
      <alignment horizontal="center" vertical="center"/>
    </xf>
    <xf numFmtId="0" fontId="13" fillId="0" borderId="2" xfId="0" applyFont="1" applyBorder="1" applyAlignment="1">
      <alignment horizontal="center" vertical="center"/>
    </xf>
    <xf numFmtId="0" fontId="9" fillId="8" borderId="6" xfId="0" applyFont="1" applyFill="1" applyBorder="1" applyAlignment="1">
      <alignment horizontal="center" vertical="center"/>
    </xf>
    <xf numFmtId="0" fontId="37" fillId="8" borderId="74" xfId="0" applyFont="1" applyFill="1" applyBorder="1" applyAlignment="1">
      <alignment horizontal="center"/>
    </xf>
    <xf numFmtId="0" fontId="38" fillId="0" borderId="72" xfId="0" applyFont="1" applyBorder="1" applyAlignment="1">
      <alignment horizontal="center"/>
    </xf>
    <xf numFmtId="0" fontId="0" fillId="0" borderId="72" xfId="0" applyBorder="1" applyAlignment="1">
      <alignment horizontal="center"/>
    </xf>
    <xf numFmtId="0" fontId="16" fillId="0" borderId="0" xfId="0" applyFont="1" applyAlignment="1">
      <alignment horizontal="left" vertical="top" wrapText="1"/>
    </xf>
  </cellXfs>
  <cellStyles count="6">
    <cellStyle name="Comma" xfId="1" builtinId="3"/>
    <cellStyle name="Hyperlink" xfId="2" builtinId="8"/>
    <cellStyle name="Hyperlink 2" xfId="4" xr:uid="{E0B9AB3F-9197-6648-8A45-01AFF9062FA4}"/>
    <cellStyle name="Normal" xfId="0" builtinId="0"/>
    <cellStyle name="Percent" xfId="5" builtinId="5"/>
    <cellStyle name="Standaard 2" xfId="3" xr:uid="{9CE07A12-5207-0148-A6F1-F62A58644486}"/>
  </cellStyles>
  <dxfs count="12">
    <dxf>
      <fill>
        <patternFill>
          <bgColor rgb="FF63E44E"/>
        </patternFill>
      </fill>
    </dxf>
    <dxf>
      <fill>
        <patternFill>
          <bgColor rgb="FFFF0000"/>
        </patternFill>
      </fill>
    </dxf>
    <dxf>
      <fill>
        <patternFill>
          <fgColor theme="0"/>
          <bgColor rgb="FF63E44E"/>
        </patternFill>
      </fill>
    </dxf>
    <dxf>
      <fill>
        <patternFill>
          <bgColor rgb="FFFF0000"/>
        </patternFill>
      </fill>
    </dxf>
    <dxf>
      <fill>
        <patternFill>
          <bgColor rgb="FFFF0000"/>
        </patternFill>
      </fill>
    </dxf>
    <dxf>
      <fill>
        <patternFill patternType="solid">
          <fgColor auto="1"/>
          <bgColor rgb="FF63E44E"/>
        </patternFill>
      </fill>
    </dxf>
    <dxf>
      <fill>
        <patternFill>
          <bgColor rgb="FFFF0000"/>
        </patternFill>
      </fill>
    </dxf>
    <dxf>
      <font>
        <b/>
        <i val="0"/>
        <condense val="0"/>
        <extend val="0"/>
        <color auto="1"/>
      </font>
      <fill>
        <patternFill>
          <bgColor rgb="FF63E44E"/>
        </patternFill>
      </fill>
    </dxf>
    <dxf>
      <font>
        <b/>
        <i val="0"/>
        <condense val="0"/>
        <extend val="0"/>
        <color indexed="9"/>
      </font>
      <fill>
        <patternFill>
          <bgColor indexed="10"/>
        </patternFill>
      </fill>
    </dxf>
    <dxf>
      <font>
        <b/>
        <i val="0"/>
        <color theme="0"/>
      </font>
      <fill>
        <patternFill>
          <bgColor rgb="FFFF0000"/>
        </patternFill>
      </fill>
    </dxf>
    <dxf>
      <fill>
        <patternFill>
          <bgColor rgb="FF63E44E"/>
        </patternFill>
      </fill>
    </dxf>
    <dxf>
      <fill>
        <patternFill>
          <bgColor rgb="FFFF0000"/>
        </patternFill>
      </fill>
    </dxf>
  </dxfs>
  <tableStyles count="0" defaultTableStyle="TableStyleMedium2" defaultPivotStyle="PivotStyleLight16"/>
  <colors>
    <mruColors>
      <color rgb="FFC0C0C0"/>
      <color rgb="FFCCCCFF"/>
      <color rgb="FFCC99FF"/>
      <color rgb="FFCCFFCD"/>
      <color rgb="FFE6B8B7"/>
      <color rgb="FFF899CD"/>
      <color rgb="FFCCFFFF"/>
      <color rgb="FFFFFF99"/>
      <color rgb="FF63E44E"/>
      <color rgb="FF63E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1343025</xdr:colOff>
      <xdr:row>16</xdr:row>
      <xdr:rowOff>352425</xdr:rowOff>
    </xdr:from>
    <xdr:to>
      <xdr:col>1</xdr:col>
      <xdr:colOff>1743075</xdr:colOff>
      <xdr:row>17</xdr:row>
      <xdr:rowOff>180975</xdr:rowOff>
    </xdr:to>
    <xdr:pic>
      <xdr:nvPicPr>
        <xdr:cNvPr id="2" name="Afbeelding 1" descr="Vulgreep">
          <a:extLst>
            <a:ext uri="{FF2B5EF4-FFF2-40B4-BE49-F238E27FC236}">
              <a16:creationId xmlns:a16="http://schemas.microsoft.com/office/drawing/2014/main" id="{53B99B10-7749-D67F-78A3-05578FD45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3419475"/>
          <a:ext cx="400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rvo.nl/subsidie-en-financieringswijzer/subsidiespelregels/ministeries/ministerie-van-economische-zaken-en-klima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M39"/>
  <sheetViews>
    <sheetView workbookViewId="0">
      <selection activeCell="B44" sqref="B44"/>
    </sheetView>
  </sheetViews>
  <sheetFormatPr defaultColWidth="8.85546875" defaultRowHeight="12.75" x14ac:dyDescent="0.2"/>
  <cols>
    <col min="1" max="1" width="8.85546875" customWidth="1"/>
    <col min="2" max="2" width="123.5703125" customWidth="1"/>
  </cols>
  <sheetData>
    <row r="2" spans="1:13" ht="18" x14ac:dyDescent="0.2">
      <c r="A2" s="151" t="s">
        <v>0</v>
      </c>
      <c r="B2" s="132"/>
      <c r="C2" s="150"/>
      <c r="D2" s="150"/>
      <c r="E2" s="150"/>
      <c r="F2" s="150"/>
      <c r="G2" s="150"/>
      <c r="H2" s="150"/>
      <c r="I2" s="150"/>
      <c r="J2" s="150"/>
      <c r="K2" s="150"/>
      <c r="L2" s="150"/>
      <c r="M2" s="150"/>
    </row>
    <row r="3" spans="1:13" x14ac:dyDescent="0.2">
      <c r="A3" s="135"/>
      <c r="B3" s="132"/>
      <c r="C3" s="150"/>
      <c r="D3" s="150"/>
      <c r="E3" s="150"/>
      <c r="F3" s="150"/>
      <c r="G3" s="150"/>
      <c r="H3" s="150"/>
      <c r="I3" s="150"/>
      <c r="J3" s="150"/>
      <c r="K3" s="150"/>
      <c r="L3" s="150"/>
      <c r="M3" s="150"/>
    </row>
    <row r="4" spans="1:13" ht="15" x14ac:dyDescent="0.2">
      <c r="A4" s="133" t="s">
        <v>1</v>
      </c>
      <c r="B4" s="137"/>
      <c r="C4" s="388"/>
      <c r="D4" s="388"/>
      <c r="E4" s="389"/>
      <c r="F4" s="389"/>
      <c r="G4" s="389"/>
      <c r="H4" s="389"/>
      <c r="I4" s="389"/>
      <c r="J4" s="389"/>
      <c r="K4" s="389"/>
      <c r="L4" s="389"/>
      <c r="M4" s="389"/>
    </row>
    <row r="5" spans="1:13" x14ac:dyDescent="0.2">
      <c r="A5" s="135" t="s">
        <v>2</v>
      </c>
      <c r="B5" s="132"/>
      <c r="C5" s="150"/>
      <c r="D5" s="150"/>
      <c r="E5" s="150"/>
      <c r="F5" s="150"/>
      <c r="G5" s="150"/>
      <c r="H5" s="150"/>
      <c r="I5" s="150"/>
      <c r="J5" s="150"/>
      <c r="K5" s="150"/>
      <c r="L5" s="150"/>
      <c r="M5" s="150"/>
    </row>
    <row r="6" spans="1:13" x14ac:dyDescent="0.2">
      <c r="A6" s="135" t="s">
        <v>3</v>
      </c>
      <c r="B6" s="132"/>
      <c r="C6" s="150"/>
      <c r="D6" s="150"/>
      <c r="E6" s="150"/>
      <c r="F6" s="150"/>
      <c r="G6" s="150"/>
      <c r="H6" s="150"/>
      <c r="I6" s="150"/>
      <c r="J6" s="150"/>
      <c r="K6" s="150"/>
      <c r="L6" s="150"/>
      <c r="M6" s="150"/>
    </row>
    <row r="7" spans="1:13" x14ac:dyDescent="0.2">
      <c r="A7" s="135"/>
      <c r="B7" s="132"/>
      <c r="C7" s="150"/>
      <c r="D7" s="150"/>
      <c r="E7" s="150"/>
      <c r="F7" s="150"/>
      <c r="G7" s="150"/>
      <c r="H7" s="150"/>
      <c r="I7" s="150"/>
      <c r="J7" s="150"/>
      <c r="K7" s="150"/>
      <c r="L7" s="150"/>
      <c r="M7" s="150"/>
    </row>
    <row r="8" spans="1:13" ht="15" x14ac:dyDescent="0.2">
      <c r="A8" s="133" t="s">
        <v>4</v>
      </c>
      <c r="B8" s="137"/>
      <c r="C8" s="388"/>
      <c r="D8" s="388"/>
      <c r="E8" s="389"/>
      <c r="F8" s="389"/>
      <c r="G8" s="389"/>
      <c r="H8" s="389"/>
      <c r="I8" s="389"/>
      <c r="J8" s="389"/>
      <c r="K8" s="389"/>
      <c r="L8" s="389"/>
      <c r="M8" s="389"/>
    </row>
    <row r="9" spans="1:13" x14ac:dyDescent="0.2">
      <c r="A9" s="135" t="s">
        <v>5</v>
      </c>
      <c r="B9" s="132"/>
      <c r="C9" s="150"/>
      <c r="D9" s="150"/>
      <c r="E9" s="150"/>
      <c r="F9" s="150"/>
      <c r="G9" s="150"/>
      <c r="H9" s="150"/>
      <c r="I9" s="150"/>
      <c r="J9" s="150"/>
      <c r="K9" s="150"/>
      <c r="L9" s="150"/>
      <c r="M9" s="150"/>
    </row>
    <row r="10" spans="1:13" x14ac:dyDescent="0.2">
      <c r="A10" s="149" t="s">
        <v>6</v>
      </c>
      <c r="B10" s="132" t="s">
        <v>7</v>
      </c>
      <c r="C10" s="150"/>
      <c r="D10" s="150"/>
      <c r="E10" s="150"/>
      <c r="F10" s="150"/>
      <c r="G10" s="150"/>
      <c r="H10" s="150"/>
      <c r="I10" s="150"/>
      <c r="J10" s="150"/>
      <c r="K10" s="150"/>
      <c r="L10" s="150"/>
      <c r="M10" s="150"/>
    </row>
    <row r="11" spans="1:13" x14ac:dyDescent="0.2">
      <c r="A11" s="149" t="s">
        <v>6</v>
      </c>
      <c r="B11" s="143" t="s">
        <v>8</v>
      </c>
      <c r="C11" s="150"/>
      <c r="D11" s="150"/>
      <c r="E11" s="150"/>
      <c r="F11" s="150"/>
      <c r="G11" s="150"/>
      <c r="H11" s="150"/>
      <c r="I11" s="150"/>
      <c r="J11" s="150"/>
      <c r="K11" s="150"/>
      <c r="L11" s="150"/>
      <c r="M11" s="150"/>
    </row>
    <row r="12" spans="1:13" x14ac:dyDescent="0.2">
      <c r="A12" s="135"/>
      <c r="B12" s="132"/>
      <c r="C12" s="150"/>
      <c r="D12" s="150"/>
      <c r="E12" s="150"/>
      <c r="F12" s="150"/>
      <c r="G12" s="150"/>
      <c r="H12" s="150"/>
      <c r="I12" s="150"/>
      <c r="J12" s="150"/>
      <c r="K12" s="150"/>
      <c r="L12" s="150"/>
      <c r="M12" s="150"/>
    </row>
    <row r="13" spans="1:13" ht="15" x14ac:dyDescent="0.2">
      <c r="A13" s="133" t="s">
        <v>9</v>
      </c>
      <c r="B13" s="137"/>
      <c r="C13" s="388"/>
      <c r="D13" s="388"/>
      <c r="E13" s="389"/>
      <c r="F13" s="389"/>
      <c r="G13" s="389"/>
      <c r="H13" s="389"/>
      <c r="I13" s="389"/>
      <c r="J13" s="389"/>
      <c r="K13" s="389"/>
      <c r="L13" s="389"/>
      <c r="M13" s="389"/>
    </row>
    <row r="14" spans="1:13" ht="25.5" x14ac:dyDescent="0.2">
      <c r="A14" s="387" t="s">
        <v>6</v>
      </c>
      <c r="B14" s="386" t="s">
        <v>10</v>
      </c>
      <c r="C14" s="150"/>
      <c r="D14" s="150"/>
      <c r="E14" s="150"/>
      <c r="F14" s="150"/>
      <c r="G14" s="150"/>
      <c r="H14" s="150"/>
      <c r="I14" s="150"/>
      <c r="J14" s="150"/>
      <c r="K14" s="150"/>
      <c r="L14" s="150"/>
      <c r="M14" s="150"/>
    </row>
    <row r="15" spans="1:13" ht="25.5" x14ac:dyDescent="0.2">
      <c r="A15" s="387" t="s">
        <v>6</v>
      </c>
      <c r="B15" s="386" t="s">
        <v>11</v>
      </c>
      <c r="C15" s="150"/>
      <c r="D15" s="150"/>
      <c r="E15" s="150"/>
      <c r="F15" s="150"/>
      <c r="G15" s="150"/>
      <c r="H15" s="150"/>
      <c r="I15" s="150"/>
      <c r="J15" s="150"/>
      <c r="K15" s="150"/>
      <c r="L15" s="150"/>
      <c r="M15" s="150"/>
    </row>
    <row r="16" spans="1:13" x14ac:dyDescent="0.2">
      <c r="A16" s="149" t="s">
        <v>6</v>
      </c>
      <c r="B16" s="135" t="s">
        <v>12</v>
      </c>
      <c r="C16" s="150"/>
      <c r="D16" s="150"/>
      <c r="E16" s="150"/>
      <c r="F16" s="150"/>
      <c r="G16" s="150"/>
      <c r="H16" s="150"/>
      <c r="I16" s="150"/>
      <c r="J16" s="150"/>
      <c r="K16" s="150"/>
      <c r="L16" s="150"/>
      <c r="M16" s="150"/>
    </row>
    <row r="17" spans="1:13" ht="28.5" customHeight="1" x14ac:dyDescent="0.2">
      <c r="A17" s="387" t="s">
        <v>6</v>
      </c>
      <c r="B17" s="392" t="s">
        <v>13</v>
      </c>
      <c r="C17" s="150"/>
      <c r="D17" s="150"/>
      <c r="E17" s="150"/>
      <c r="F17" s="150"/>
      <c r="G17" s="150"/>
      <c r="H17" s="150"/>
      <c r="I17" s="150"/>
      <c r="J17" s="150"/>
      <c r="K17" s="150"/>
      <c r="L17" s="150"/>
      <c r="M17" s="150"/>
    </row>
    <row r="18" spans="1:13" ht="15" customHeight="1" x14ac:dyDescent="0.2">
      <c r="A18" s="387"/>
      <c r="B18" s="392" t="s">
        <v>14</v>
      </c>
      <c r="C18" s="150"/>
      <c r="D18" s="150"/>
      <c r="E18" s="150"/>
      <c r="F18" s="150"/>
      <c r="G18" s="150"/>
      <c r="H18" s="150"/>
      <c r="I18" s="150"/>
      <c r="J18" s="150"/>
      <c r="K18" s="150"/>
      <c r="L18" s="150"/>
      <c r="M18" s="150"/>
    </row>
    <row r="19" spans="1:13" x14ac:dyDescent="0.2">
      <c r="A19" s="149"/>
      <c r="C19" s="150"/>
      <c r="D19" s="150"/>
      <c r="E19" s="150"/>
      <c r="F19" s="150"/>
      <c r="G19" s="150"/>
      <c r="H19" s="150"/>
      <c r="I19" s="150"/>
      <c r="J19" s="150"/>
      <c r="K19" s="150"/>
      <c r="L19" s="150"/>
      <c r="M19" s="150"/>
    </row>
    <row r="20" spans="1:13" ht="51" x14ac:dyDescent="0.2">
      <c r="A20" s="387" t="s">
        <v>6</v>
      </c>
      <c r="B20" s="391" t="s">
        <v>15</v>
      </c>
      <c r="C20" s="150"/>
      <c r="D20" s="150"/>
      <c r="E20" s="150"/>
      <c r="F20" s="150"/>
      <c r="G20" s="150"/>
      <c r="H20" s="150"/>
      <c r="I20" s="150"/>
      <c r="J20" s="150"/>
      <c r="K20" s="150"/>
      <c r="L20" s="150"/>
      <c r="M20" s="150"/>
    </row>
    <row r="21" spans="1:13" ht="38.25" x14ac:dyDescent="0.2">
      <c r="A21" s="387" t="s">
        <v>6</v>
      </c>
      <c r="B21" s="391" t="s">
        <v>16</v>
      </c>
      <c r="C21" s="150"/>
      <c r="D21" s="150"/>
      <c r="E21" s="150"/>
      <c r="F21" s="150"/>
      <c r="G21" s="150"/>
      <c r="H21" s="150"/>
      <c r="I21" s="150"/>
      <c r="J21" s="150"/>
      <c r="K21" s="150"/>
      <c r="L21" s="150"/>
      <c r="M21" s="150"/>
    </row>
    <row r="22" spans="1:13" ht="38.25" x14ac:dyDescent="0.2">
      <c r="A22" s="387" t="s">
        <v>6</v>
      </c>
      <c r="B22" s="391" t="s">
        <v>17</v>
      </c>
      <c r="C22" s="150"/>
      <c r="D22" s="150"/>
      <c r="E22" s="150"/>
      <c r="F22" s="150"/>
      <c r="G22" s="150"/>
      <c r="H22" s="150"/>
      <c r="I22" s="150"/>
      <c r="J22" s="150"/>
      <c r="K22" s="150"/>
      <c r="L22" s="150"/>
      <c r="M22" s="150"/>
    </row>
    <row r="23" spans="1:13" ht="38.25" x14ac:dyDescent="0.2">
      <c r="A23" s="387" t="s">
        <v>6</v>
      </c>
      <c r="B23" s="391" t="s">
        <v>18</v>
      </c>
      <c r="C23" s="150"/>
      <c r="D23" s="150"/>
      <c r="E23" s="150"/>
      <c r="F23" s="150"/>
      <c r="G23" s="150"/>
      <c r="H23" s="150"/>
      <c r="I23" s="150"/>
      <c r="J23" s="150"/>
      <c r="K23" s="150"/>
      <c r="L23" s="150"/>
      <c r="M23" s="150"/>
    </row>
    <row r="25" spans="1:13" x14ac:dyDescent="0.2">
      <c r="A25" s="1"/>
    </row>
    <row r="26" spans="1:13" x14ac:dyDescent="0.2">
      <c r="A26" s="224"/>
    </row>
    <row r="27" spans="1:13" x14ac:dyDescent="0.2">
      <c r="A27" s="390" t="s">
        <v>19</v>
      </c>
    </row>
    <row r="28" spans="1:13" x14ac:dyDescent="0.2">
      <c r="A28" s="390" t="s">
        <v>20</v>
      </c>
    </row>
    <row r="29" spans="1:13" x14ac:dyDescent="0.2">
      <c r="A29" s="390" t="s">
        <v>21</v>
      </c>
    </row>
    <row r="30" spans="1:13" x14ac:dyDescent="0.2">
      <c r="A30" s="390" t="s">
        <v>22</v>
      </c>
    </row>
    <row r="31" spans="1:13" x14ac:dyDescent="0.2">
      <c r="A31" s="390"/>
      <c r="D31" s="119"/>
    </row>
    <row r="32" spans="1:13" x14ac:dyDescent="0.2">
      <c r="A32" s="390" t="s">
        <v>23</v>
      </c>
      <c r="B32" s="224"/>
    </row>
    <row r="33" spans="1:2" x14ac:dyDescent="0.2">
      <c r="A33" s="390" t="s">
        <v>24</v>
      </c>
      <c r="B33" s="224"/>
    </row>
    <row r="34" spans="1:2" x14ac:dyDescent="0.2">
      <c r="A34" s="390" t="s">
        <v>25</v>
      </c>
      <c r="B34" s="224"/>
    </row>
    <row r="35" spans="1:2" x14ac:dyDescent="0.2">
      <c r="A35" s="390" t="s">
        <v>26</v>
      </c>
      <c r="B35" s="224"/>
    </row>
    <row r="36" spans="1:2" x14ac:dyDescent="0.2">
      <c r="A36" s="224"/>
    </row>
    <row r="37" spans="1:2" x14ac:dyDescent="0.2">
      <c r="A37" s="224"/>
    </row>
    <row r="38" spans="1:2" x14ac:dyDescent="0.2">
      <c r="A38" s="1"/>
    </row>
    <row r="39" spans="1:2" x14ac:dyDescent="0.2">
      <c r="A39" s="1"/>
    </row>
  </sheetData>
  <sheetProtection sheet="1" objects="1" scenarios="1"/>
  <phoneticPr fontId="1" type="noConversion"/>
  <pageMargins left="0.75" right="0.75" top="1" bottom="1" header="0.5" footer="0.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FF00"/>
    <pageSetUpPr fitToPage="1"/>
  </sheetPr>
  <dimension ref="A1:AI197"/>
  <sheetViews>
    <sheetView showGridLines="0" tabSelected="1" zoomScale="70" zoomScaleNormal="70" workbookViewId="0"/>
  </sheetViews>
  <sheetFormatPr defaultColWidth="9.140625" defaultRowHeight="12.75" x14ac:dyDescent="0.2"/>
  <cols>
    <col min="1" max="1" width="6.140625" style="1" customWidth="1"/>
    <col min="2" max="2" width="53.7109375" style="1" customWidth="1"/>
    <col min="3" max="3" width="39.85546875" style="1" customWidth="1"/>
    <col min="4" max="5" width="22.7109375" style="1" customWidth="1"/>
    <col min="6" max="6" width="22.85546875" style="1" customWidth="1"/>
    <col min="7" max="20" width="14.7109375" style="1" customWidth="1"/>
    <col min="21" max="21" width="24.42578125" style="1" customWidth="1"/>
    <col min="22" max="22" width="24.140625" style="1" customWidth="1"/>
    <col min="23" max="23" width="20.85546875" style="1" customWidth="1"/>
    <col min="24" max="24" width="12.42578125" style="1" customWidth="1"/>
    <col min="25" max="26" width="19" style="1" customWidth="1"/>
    <col min="27" max="27" width="24.42578125" style="1" customWidth="1"/>
    <col min="28" max="34" width="12.7109375" style="1" customWidth="1"/>
    <col min="35" max="35" width="21.42578125" style="1" customWidth="1"/>
    <col min="36" max="16384" width="9.140625" style="1"/>
  </cols>
  <sheetData>
    <row r="1" spans="1:14" customFormat="1" ht="33" customHeight="1" x14ac:dyDescent="0.2">
      <c r="A1" s="34" t="s">
        <v>27</v>
      </c>
      <c r="C1" s="35"/>
      <c r="D1" s="35"/>
      <c r="E1" s="35"/>
      <c r="F1" s="35"/>
      <c r="G1" s="35"/>
      <c r="H1" s="35"/>
      <c r="I1" s="35"/>
      <c r="J1" s="35"/>
      <c r="K1" s="35"/>
      <c r="L1" s="35"/>
      <c r="M1" s="35"/>
      <c r="N1" s="35"/>
    </row>
    <row r="2" spans="1:14" s="37" customFormat="1" ht="18.75" customHeight="1" x14ac:dyDescent="0.2">
      <c r="A2" s="36"/>
      <c r="C2" s="38"/>
      <c r="D2" s="38"/>
      <c r="E2" s="38"/>
      <c r="F2" s="38"/>
      <c r="G2" s="38"/>
      <c r="H2" s="38"/>
      <c r="I2" s="38"/>
      <c r="J2" s="38"/>
      <c r="K2" s="38"/>
      <c r="L2" s="38"/>
      <c r="M2" s="38"/>
      <c r="N2" s="38"/>
    </row>
    <row r="3" spans="1:14" s="37" customFormat="1" ht="18" x14ac:dyDescent="0.2">
      <c r="A3" s="127" t="s">
        <v>28</v>
      </c>
      <c r="B3" s="127"/>
      <c r="C3" s="439"/>
      <c r="D3" s="440"/>
      <c r="E3" s="440"/>
      <c r="F3" s="440"/>
      <c r="G3" s="38"/>
      <c r="H3" s="39"/>
      <c r="J3" s="38"/>
      <c r="K3" s="38"/>
      <c r="L3" s="38"/>
      <c r="M3" s="38"/>
      <c r="N3" s="38"/>
    </row>
    <row r="4" spans="1:14" s="37" customFormat="1" ht="18" x14ac:dyDescent="0.2">
      <c r="A4" s="127" t="s">
        <v>29</v>
      </c>
      <c r="B4" s="127"/>
      <c r="C4" s="439"/>
      <c r="D4" s="440"/>
      <c r="E4" s="440"/>
      <c r="F4" s="440"/>
      <c r="G4" s="38"/>
      <c r="H4" s="38"/>
      <c r="I4" s="38"/>
      <c r="J4" s="38"/>
      <c r="K4" s="38"/>
      <c r="L4" s="38"/>
      <c r="M4" s="38"/>
      <c r="N4" s="38"/>
    </row>
    <row r="5" spans="1:14" s="37" customFormat="1" ht="18" x14ac:dyDescent="0.2">
      <c r="A5" s="127" t="s">
        <v>30</v>
      </c>
      <c r="B5" s="127"/>
      <c r="C5" s="439"/>
      <c r="D5" s="440"/>
      <c r="E5" s="440"/>
      <c r="F5" s="440"/>
      <c r="G5" s="38"/>
      <c r="H5" s="38"/>
      <c r="I5" s="38"/>
      <c r="J5" s="38"/>
      <c r="K5" s="38"/>
      <c r="L5" s="38"/>
      <c r="M5" s="38"/>
      <c r="N5" s="38"/>
    </row>
    <row r="6" spans="1:14" s="37" customFormat="1" ht="18" x14ac:dyDescent="0.2">
      <c r="A6" s="127" t="s">
        <v>31</v>
      </c>
      <c r="B6" s="127"/>
      <c r="C6" s="439"/>
      <c r="D6" s="440"/>
      <c r="E6" s="440"/>
      <c r="F6" s="440"/>
      <c r="G6" s="38"/>
      <c r="H6" s="38"/>
      <c r="I6" s="38"/>
      <c r="J6" s="38"/>
      <c r="K6" s="38"/>
      <c r="L6" s="38"/>
      <c r="M6" s="38"/>
      <c r="N6" s="38"/>
    </row>
    <row r="7" spans="1:14" s="37" customFormat="1" ht="18" x14ac:dyDescent="0.2">
      <c r="A7" s="127" t="s">
        <v>32</v>
      </c>
      <c r="B7" s="127"/>
      <c r="C7" s="441">
        <f>O142</f>
        <v>0</v>
      </c>
      <c r="D7" s="442"/>
      <c r="E7" s="442"/>
      <c r="F7" s="442"/>
      <c r="G7" s="38"/>
      <c r="H7" s="38"/>
      <c r="I7" s="38"/>
      <c r="J7" s="38"/>
      <c r="K7" s="38"/>
      <c r="L7" s="38"/>
      <c r="M7" s="38"/>
      <c r="N7" s="38"/>
    </row>
    <row r="8" spans="1:14" customFormat="1" x14ac:dyDescent="0.2">
      <c r="A8" s="37"/>
      <c r="B8" s="40"/>
      <c r="C8" s="40"/>
      <c r="D8" s="40"/>
      <c r="E8" s="40"/>
      <c r="F8" s="41"/>
    </row>
    <row r="9" spans="1:14" customFormat="1" ht="20.25" x14ac:dyDescent="0.2">
      <c r="A9" s="42" t="s">
        <v>33</v>
      </c>
      <c r="B9" s="40"/>
      <c r="C9" s="40"/>
      <c r="D9" s="40"/>
      <c r="E9" s="40"/>
      <c r="F9" s="41"/>
    </row>
    <row r="10" spans="1:14" customFormat="1" ht="13.5" thickBot="1" x14ac:dyDescent="0.25">
      <c r="A10" s="37"/>
      <c r="B10" s="40"/>
      <c r="C10" s="40"/>
      <c r="D10" s="40"/>
      <c r="E10" s="40"/>
      <c r="F10" s="41"/>
    </row>
    <row r="11" spans="1:14" customFormat="1" ht="15.75" x14ac:dyDescent="0.2">
      <c r="A11" s="229"/>
      <c r="B11" s="230" t="s">
        <v>34</v>
      </c>
      <c r="C11" s="225"/>
      <c r="D11" s="40"/>
      <c r="E11" s="40"/>
      <c r="F11" s="41"/>
    </row>
    <row r="12" spans="1:14" customFormat="1" ht="15.75" x14ac:dyDescent="0.2">
      <c r="A12" s="235">
        <v>1</v>
      </c>
      <c r="B12" s="231"/>
      <c r="C12" s="226"/>
      <c r="D12" s="40"/>
      <c r="E12" s="40"/>
      <c r="F12" s="41"/>
    </row>
    <row r="13" spans="1:14" customFormat="1" ht="15.75" x14ac:dyDescent="0.2">
      <c r="A13" s="235">
        <v>2</v>
      </c>
      <c r="B13" s="232"/>
      <c r="C13" s="226"/>
      <c r="D13" s="40"/>
      <c r="E13" s="40"/>
      <c r="F13" s="41"/>
    </row>
    <row r="14" spans="1:14" customFormat="1" ht="15.75" x14ac:dyDescent="0.2">
      <c r="A14" s="235">
        <v>3</v>
      </c>
      <c r="B14" s="232"/>
      <c r="C14" s="226"/>
      <c r="D14" s="40"/>
      <c r="E14" s="40"/>
      <c r="F14" s="41"/>
    </row>
    <row r="15" spans="1:14" customFormat="1" ht="15.75" x14ac:dyDescent="0.2">
      <c r="A15" s="236" t="s">
        <v>35</v>
      </c>
      <c r="B15" s="232"/>
      <c r="C15" s="226"/>
      <c r="D15" s="40"/>
      <c r="E15" s="40"/>
      <c r="F15" s="41"/>
    </row>
    <row r="16" spans="1:14" customFormat="1" ht="15.75" thickBot="1" x14ac:dyDescent="0.25">
      <c r="A16" s="233"/>
      <c r="B16" s="234"/>
      <c r="C16" s="226"/>
      <c r="D16" s="40"/>
      <c r="E16" s="40"/>
      <c r="F16" s="41"/>
    </row>
    <row r="17" spans="1:18" customFormat="1" x14ac:dyDescent="0.2">
      <c r="A17" s="37"/>
      <c r="B17" s="40"/>
      <c r="C17" s="40"/>
      <c r="D17" s="40"/>
      <c r="E17" s="40"/>
      <c r="F17" s="41"/>
    </row>
    <row r="18" spans="1:18" customFormat="1" x14ac:dyDescent="0.2">
      <c r="A18" s="37"/>
      <c r="B18" s="40"/>
      <c r="C18" s="40"/>
      <c r="D18" s="40"/>
      <c r="E18" s="40"/>
      <c r="F18" s="41"/>
    </row>
    <row r="19" spans="1:18" customFormat="1" x14ac:dyDescent="0.2">
      <c r="A19" s="37"/>
      <c r="B19" s="40"/>
      <c r="C19" s="40"/>
      <c r="D19" s="40"/>
      <c r="E19" s="40"/>
      <c r="F19" s="41"/>
    </row>
    <row r="20" spans="1:18" customFormat="1" ht="20.25" x14ac:dyDescent="0.2">
      <c r="A20" s="42" t="s">
        <v>36</v>
      </c>
      <c r="B20" s="40"/>
      <c r="C20" s="40"/>
      <c r="D20" s="40"/>
      <c r="E20" s="40"/>
      <c r="F20" s="41"/>
    </row>
    <row r="21" spans="1:18" ht="13.5" thickBot="1" x14ac:dyDescent="0.25"/>
    <row r="22" spans="1:18" s="4" customFormat="1" ht="23.25" customHeight="1" x14ac:dyDescent="0.2">
      <c r="A22" s="239" t="s">
        <v>37</v>
      </c>
      <c r="B22" s="237" t="s">
        <v>38</v>
      </c>
      <c r="C22" s="10"/>
      <c r="D22" s="10"/>
      <c r="E22" s="10"/>
      <c r="F22" s="10" t="s">
        <v>39</v>
      </c>
      <c r="G22" s="11"/>
      <c r="H22" s="11"/>
      <c r="I22" s="12" t="s">
        <v>40</v>
      </c>
      <c r="J22" s="11"/>
      <c r="K22" s="11"/>
      <c r="L22" s="12" t="s">
        <v>41</v>
      </c>
      <c r="M22" s="13"/>
      <c r="N22" s="13"/>
      <c r="O22" s="28"/>
      <c r="Q22" s="129"/>
      <c r="R22" s="129"/>
    </row>
    <row r="23" spans="1:18" s="2" customFormat="1" ht="21" customHeight="1" x14ac:dyDescent="0.2">
      <c r="B23" s="400" t="s">
        <v>42</v>
      </c>
      <c r="C23" s="401" t="s">
        <v>43</v>
      </c>
      <c r="D23" s="24" t="s">
        <v>44</v>
      </c>
      <c r="E23" s="82" t="s">
        <v>45</v>
      </c>
      <c r="F23" s="83" t="s">
        <v>46</v>
      </c>
      <c r="G23" s="82" t="s">
        <v>47</v>
      </c>
      <c r="H23" s="82"/>
      <c r="I23" s="83" t="s">
        <v>46</v>
      </c>
      <c r="J23" s="82" t="s">
        <v>47</v>
      </c>
      <c r="K23" s="82"/>
      <c r="L23" s="83" t="s">
        <v>46</v>
      </c>
      <c r="M23" s="84" t="s">
        <v>47</v>
      </c>
      <c r="N23" s="19"/>
      <c r="O23" s="29"/>
      <c r="Q23" s="129"/>
      <c r="R23" s="129"/>
    </row>
    <row r="24" spans="1:18" s="4" customFormat="1" ht="15.6" customHeight="1" x14ac:dyDescent="0.2">
      <c r="B24" s="43" t="s">
        <v>48</v>
      </c>
      <c r="C24" s="116"/>
      <c r="D24" s="109"/>
      <c r="E24" s="110"/>
      <c r="F24" s="117"/>
      <c r="G24" s="110"/>
      <c r="H24" s="87"/>
      <c r="I24" s="117"/>
      <c r="J24" s="110"/>
      <c r="K24" s="87"/>
      <c r="L24" s="117"/>
      <c r="M24" s="110"/>
      <c r="N24" s="33"/>
      <c r="O24" s="30"/>
      <c r="Q24" s="129"/>
      <c r="R24" s="129"/>
    </row>
    <row r="25" spans="1:18" s="4" customFormat="1" ht="15.6" customHeight="1" x14ac:dyDescent="0.2">
      <c r="B25" s="397" t="s">
        <v>49</v>
      </c>
      <c r="C25" s="75"/>
      <c r="D25" s="76"/>
      <c r="E25" s="85"/>
      <c r="F25" s="86"/>
      <c r="G25" s="94">
        <f>IF($E25="",0,$E25)*F25*IF(OR($C25="Loonkosten + 50% directe opslagsystematiek"),1.5,1)</f>
        <v>0</v>
      </c>
      <c r="H25" s="87"/>
      <c r="I25" s="86"/>
      <c r="J25" s="94">
        <f>IF($E25="",0,$E25)*I25*IF(OR($C25="Loonkosten + 50% directe opslagsystematiek"),1.5,1)</f>
        <v>0</v>
      </c>
      <c r="K25" s="87"/>
      <c r="L25" s="86"/>
      <c r="M25" s="94">
        <f>IF($E25="",0,$E25)*L25*IF(OR($C25="Loonkosten + 50% directe opslagsystematiek"),1.5,1)</f>
        <v>0</v>
      </c>
      <c r="N25" s="33"/>
      <c r="O25" s="30"/>
      <c r="Q25" s="129"/>
      <c r="R25" s="129"/>
    </row>
    <row r="26" spans="1:18" s="4" customFormat="1" ht="15.6" customHeight="1" x14ac:dyDescent="0.2">
      <c r="B26" s="397" t="s">
        <v>49</v>
      </c>
      <c r="C26" s="75"/>
      <c r="D26" s="76"/>
      <c r="E26" s="85" t="str">
        <f t="shared" ref="E26:E28" si="0">IF(C26="Vastuurtarief",60,"")</f>
        <v/>
      </c>
      <c r="F26" s="86"/>
      <c r="G26" s="94">
        <f>IF($E26="",0,$E26)*F26*IF(OR($C26="Loonkosten + 50% directe opslagsystematiek"),1.5,1)</f>
        <v>0</v>
      </c>
      <c r="H26" s="87"/>
      <c r="I26" s="86"/>
      <c r="J26" s="94">
        <f>IF($E26="",0,$E26)*I26*IF(OR($C26="Loonkosten + 50% directe opslagsystematiek"),1.5,1)</f>
        <v>0</v>
      </c>
      <c r="K26" s="87"/>
      <c r="L26" s="86"/>
      <c r="M26" s="94">
        <f>IF($E26="",0,$E26)*L26*IF(OR($C26="Loonkosten + 50% directe opslagsystematiek"),1.5,1)</f>
        <v>0</v>
      </c>
      <c r="N26" s="33"/>
      <c r="O26" s="30"/>
      <c r="Q26" s="129"/>
      <c r="R26" s="129"/>
    </row>
    <row r="27" spans="1:18" s="4" customFormat="1" ht="15.6" customHeight="1" x14ac:dyDescent="0.2">
      <c r="B27" s="397" t="s">
        <v>49</v>
      </c>
      <c r="C27" s="75"/>
      <c r="D27" s="77"/>
      <c r="E27" s="85" t="str">
        <f t="shared" si="0"/>
        <v/>
      </c>
      <c r="F27" s="89"/>
      <c r="G27" s="94">
        <f>IF($E27="",0,$E27)*F27*IF(OR($C27="Loonkosten + 50% directe opslagsystematiek"),1.5,1)</f>
        <v>0</v>
      </c>
      <c r="H27" s="87"/>
      <c r="I27" s="89"/>
      <c r="J27" s="94">
        <f>IF($E27="",0,$E27)*I27*IF(OR($C27="Loonkosten + 50% directe opslagsystematiek"),1.5,1)</f>
        <v>0</v>
      </c>
      <c r="K27" s="87"/>
      <c r="L27" s="89"/>
      <c r="M27" s="94">
        <f>IF($E27="",0,$E27)*L27*IF(OR($C27="Loonkosten + 50% directe opslagsystematiek"),1.5,1)</f>
        <v>0</v>
      </c>
      <c r="N27" s="33"/>
      <c r="O27" s="30"/>
      <c r="Q27" s="129"/>
      <c r="R27" s="129"/>
    </row>
    <row r="28" spans="1:18" s="4" customFormat="1" ht="15.6" customHeight="1" x14ac:dyDescent="0.2">
      <c r="B28" s="397" t="s">
        <v>49</v>
      </c>
      <c r="C28" s="75"/>
      <c r="D28" s="77"/>
      <c r="E28" s="85" t="str">
        <f t="shared" si="0"/>
        <v/>
      </c>
      <c r="F28" s="89"/>
      <c r="G28" s="94">
        <f>IF($E28="",0,$E28)*F28*IF(OR($C28="Loonkosten + 50% directe opslagsystematiek"),1.5,1)</f>
        <v>0</v>
      </c>
      <c r="H28" s="87"/>
      <c r="I28" s="89"/>
      <c r="J28" s="94">
        <f>IF($E28="",0,$E28)*I28*IF(OR($C28="Loonkosten + 50% directe opslagsystematiek"),1.5,1)</f>
        <v>0</v>
      </c>
      <c r="K28" s="87"/>
      <c r="L28" s="89"/>
      <c r="M28" s="94">
        <f>IF($E28="",0,$E28)*L28*IF(OR($C28="Loonkosten + 50% directe opslagsystematiek"),1.5,1)</f>
        <v>0</v>
      </c>
      <c r="N28" s="33"/>
      <c r="O28" s="30"/>
      <c r="Q28" s="129"/>
      <c r="R28" s="129"/>
    </row>
    <row r="29" spans="1:18" s="4" customFormat="1" ht="15.6" customHeight="1" x14ac:dyDescent="0.2">
      <c r="B29" s="44" t="s">
        <v>50</v>
      </c>
      <c r="C29" s="113"/>
      <c r="D29" s="113"/>
      <c r="E29" s="110"/>
      <c r="F29" s="118"/>
      <c r="G29" s="110"/>
      <c r="H29" s="87"/>
      <c r="I29" s="118"/>
      <c r="J29" s="110"/>
      <c r="K29" s="87"/>
      <c r="L29" s="118"/>
      <c r="M29" s="110"/>
      <c r="N29" s="33"/>
      <c r="O29" s="30"/>
      <c r="Q29" s="129"/>
      <c r="R29" s="129"/>
    </row>
    <row r="30" spans="1:18" s="4" customFormat="1" ht="15.6" customHeight="1" x14ac:dyDescent="0.2">
      <c r="B30" s="128" t="s">
        <v>51</v>
      </c>
      <c r="C30" s="75"/>
      <c r="D30" s="77"/>
      <c r="E30" s="85" t="str">
        <f>IF(C30="Vastuurtarief",60,"")</f>
        <v/>
      </c>
      <c r="F30" s="89"/>
      <c r="G30" s="94">
        <f>IF($E30="",0,$E30)*F30*IF(OR($C30="Loonkosten + 50% directe opslagsystematiek"),1.5,1)</f>
        <v>0</v>
      </c>
      <c r="H30" s="87"/>
      <c r="I30" s="89"/>
      <c r="J30" s="94">
        <f>IF($E30="",0,$E30)*I30*IF(OR($C30="Loonkosten + 50% directe opslagsystematiek"),1.5,1)</f>
        <v>0</v>
      </c>
      <c r="K30" s="87"/>
      <c r="L30" s="89"/>
      <c r="M30" s="94">
        <f>IF($E30="",0,$E30)*L30*IF(OR($C30="Loonkosten + 50% directe opslagsystematiek"),1.5,1)</f>
        <v>0</v>
      </c>
      <c r="N30" s="33"/>
      <c r="O30" s="30"/>
      <c r="Q30" s="129"/>
      <c r="R30" s="129"/>
    </row>
    <row r="31" spans="1:18" s="4" customFormat="1" ht="15.6" customHeight="1" x14ac:dyDescent="0.2">
      <c r="B31" s="128" t="s">
        <v>51</v>
      </c>
      <c r="C31" s="75"/>
      <c r="D31" s="77"/>
      <c r="E31" s="85" t="str">
        <f t="shared" ref="E31:E38" si="1">IF(C31="Vastuurtarief",60,"")</f>
        <v/>
      </c>
      <c r="F31" s="89"/>
      <c r="G31" s="94">
        <f>IF($E31="",0,$E31)*F31*IF(OR($C31="Loonkosten + 50% directe opslagsystematiek"),1.5,1)</f>
        <v>0</v>
      </c>
      <c r="H31" s="87"/>
      <c r="I31" s="89"/>
      <c r="J31" s="94">
        <f>IF($E31="",0,$E31)*I31*IF(OR($C31="Loonkosten + 50% directe opslagsystematiek"),1.5,1)</f>
        <v>0</v>
      </c>
      <c r="K31" s="87"/>
      <c r="L31" s="89"/>
      <c r="M31" s="94">
        <f>IF($E31="",0,$E31)*L31*IF(OR($C31="Loonkosten + 50% directe opslagsystematiek"),1.5,1)</f>
        <v>0</v>
      </c>
      <c r="N31" s="33"/>
      <c r="O31" s="30"/>
      <c r="Q31" s="129"/>
      <c r="R31" s="129"/>
    </row>
    <row r="32" spans="1:18" s="4" customFormat="1" ht="15.6" customHeight="1" x14ac:dyDescent="0.2">
      <c r="B32" s="128" t="s">
        <v>51</v>
      </c>
      <c r="C32" s="75"/>
      <c r="D32" s="77"/>
      <c r="E32" s="85" t="str">
        <f t="shared" si="1"/>
        <v/>
      </c>
      <c r="F32" s="89"/>
      <c r="G32" s="94">
        <f>IF($E32="",0,$E32)*F32*IF(OR($C32="Loonkosten + 50% directe opslagsystematiek"),1.5,1)</f>
        <v>0</v>
      </c>
      <c r="H32" s="87"/>
      <c r="I32" s="89"/>
      <c r="J32" s="94">
        <f>IF($E32="",0,$E32)*I32*IF(OR($C32="Loonkosten + 50% directe opslagsystematiek"),1.5,1)</f>
        <v>0</v>
      </c>
      <c r="K32" s="87"/>
      <c r="L32" s="89"/>
      <c r="M32" s="94">
        <f>IF($E32="",0,$E32)*L32*IF(OR($C32="Loonkosten + 50% directe opslagsystematiek"),1.5,1)</f>
        <v>0</v>
      </c>
      <c r="N32" s="33"/>
      <c r="O32" s="30"/>
      <c r="Q32" s="129"/>
      <c r="R32" s="129"/>
    </row>
    <row r="33" spans="1:18" s="4" customFormat="1" ht="15.6" customHeight="1" x14ac:dyDescent="0.2">
      <c r="B33" s="128" t="s">
        <v>51</v>
      </c>
      <c r="C33" s="75"/>
      <c r="D33" s="77"/>
      <c r="E33" s="85" t="str">
        <f t="shared" si="1"/>
        <v/>
      </c>
      <c r="F33" s="89"/>
      <c r="G33" s="94">
        <f>IF($E33="",0,$E33)*F33*IF(OR($C33="Loonkosten + 50% directe opslagsystematiek"),1.5,1)</f>
        <v>0</v>
      </c>
      <c r="H33" s="87"/>
      <c r="I33" s="89"/>
      <c r="J33" s="94">
        <f>IF($E33="",0,$E33)*I33*IF(OR($C33="Loonkosten + 50% directe opslagsystematiek"),1.5,1)</f>
        <v>0</v>
      </c>
      <c r="K33" s="87"/>
      <c r="L33" s="89"/>
      <c r="M33" s="94">
        <f>IF($E33="",0,$E33)*L33*IF(OR($C33="Loonkosten + 50% directe opslagsystematiek"),1.5,1)</f>
        <v>0</v>
      </c>
      <c r="N33" s="33"/>
      <c r="O33" s="30"/>
      <c r="Q33" s="129"/>
      <c r="R33" s="129"/>
    </row>
    <row r="34" spans="1:18" s="4" customFormat="1" ht="15.6" customHeight="1" x14ac:dyDescent="0.2">
      <c r="B34" s="404" t="s">
        <v>52</v>
      </c>
      <c r="C34" s="113"/>
      <c r="D34" s="113"/>
      <c r="E34" s="110" t="str">
        <f t="shared" si="1"/>
        <v/>
      </c>
      <c r="F34" s="118"/>
      <c r="G34" s="110"/>
      <c r="H34" s="87"/>
      <c r="I34" s="118"/>
      <c r="J34" s="110"/>
      <c r="K34" s="87"/>
      <c r="L34" s="118"/>
      <c r="M34" s="110"/>
      <c r="N34" s="33"/>
      <c r="O34" s="30"/>
      <c r="Q34" s="129"/>
      <c r="R34" s="129"/>
    </row>
    <row r="35" spans="1:18" s="4" customFormat="1" ht="15.6" customHeight="1" x14ac:dyDescent="0.2">
      <c r="B35" s="403" t="s">
        <v>51</v>
      </c>
      <c r="C35" s="75"/>
      <c r="D35" s="77"/>
      <c r="E35" s="85" t="str">
        <f t="shared" si="1"/>
        <v/>
      </c>
      <c r="F35" s="89"/>
      <c r="G35" s="94">
        <f t="shared" ref="G35:G37" si="2">IF($E35="",0,$E35)*F35*IF(OR($C35="Loonkosten + 50% directe opslagsystematiek"),1.5,1)</f>
        <v>0</v>
      </c>
      <c r="H35" s="87"/>
      <c r="I35" s="89"/>
      <c r="J35" s="94">
        <f t="shared" ref="J35:J37" si="3">IF($E35="",0,$E35)*I35*IF(OR($C35="Loonkosten + 50% directe opslagsystematiek"),1.5,1)</f>
        <v>0</v>
      </c>
      <c r="K35" s="87"/>
      <c r="L35" s="89"/>
      <c r="M35" s="94">
        <f t="shared" ref="M35:M37" si="4">IF($E35="",0,$E35)*L35*IF(OR($C35="Loonkosten + 50% directe opslagsystematiek"),1.5,1)</f>
        <v>0</v>
      </c>
      <c r="N35" s="33"/>
      <c r="O35" s="30"/>
      <c r="Q35" s="129"/>
      <c r="R35" s="129"/>
    </row>
    <row r="36" spans="1:18" s="4" customFormat="1" ht="15.6" customHeight="1" x14ac:dyDescent="0.2">
      <c r="B36" s="403" t="s">
        <v>51</v>
      </c>
      <c r="C36" s="75"/>
      <c r="D36" s="77"/>
      <c r="E36" s="85" t="str">
        <f t="shared" si="1"/>
        <v/>
      </c>
      <c r="F36" s="89"/>
      <c r="G36" s="94">
        <f t="shared" si="2"/>
        <v>0</v>
      </c>
      <c r="H36" s="87"/>
      <c r="I36" s="89"/>
      <c r="J36" s="94">
        <f t="shared" si="3"/>
        <v>0</v>
      </c>
      <c r="K36" s="87"/>
      <c r="L36" s="89"/>
      <c r="M36" s="94">
        <f t="shared" si="4"/>
        <v>0</v>
      </c>
      <c r="N36" s="33"/>
      <c r="O36" s="30"/>
      <c r="Q36" s="129"/>
      <c r="R36" s="129"/>
    </row>
    <row r="37" spans="1:18" s="4" customFormat="1" ht="15.6" customHeight="1" x14ac:dyDescent="0.2">
      <c r="B37" s="403" t="s">
        <v>51</v>
      </c>
      <c r="C37" s="75"/>
      <c r="D37" s="77"/>
      <c r="E37" s="85" t="str">
        <f t="shared" si="1"/>
        <v/>
      </c>
      <c r="F37" s="89"/>
      <c r="G37" s="94">
        <f t="shared" si="2"/>
        <v>0</v>
      </c>
      <c r="H37" s="87"/>
      <c r="I37" s="89"/>
      <c r="J37" s="94">
        <f t="shared" si="3"/>
        <v>0</v>
      </c>
      <c r="K37" s="87"/>
      <c r="L37" s="89"/>
      <c r="M37" s="94">
        <f t="shared" si="4"/>
        <v>0</v>
      </c>
      <c r="N37" s="33"/>
      <c r="O37" s="30"/>
      <c r="Q37" s="129"/>
      <c r="R37" s="129"/>
    </row>
    <row r="38" spans="1:18" s="4" customFormat="1" ht="15.6" customHeight="1" x14ac:dyDescent="0.2">
      <c r="B38" s="403" t="s">
        <v>53</v>
      </c>
      <c r="C38" s="75"/>
      <c r="D38" s="77"/>
      <c r="E38" s="85" t="str">
        <f t="shared" si="1"/>
        <v/>
      </c>
      <c r="F38" s="89"/>
      <c r="G38" s="94">
        <f>IF($E38="",0,$E38)*F38*IF(OR($C38="Loonkosten + 50% directe opslagsystematiek"),1.5,1)</f>
        <v>0</v>
      </c>
      <c r="H38" s="87"/>
      <c r="I38" s="89"/>
      <c r="J38" s="94">
        <f>IF($E38="",0,$E38)*I38*IF(OR($C38="Loonkosten + 50% directe opslagsystematiek"),1.5,1)</f>
        <v>0</v>
      </c>
      <c r="K38" s="87"/>
      <c r="L38" s="89"/>
      <c r="M38" s="94">
        <f>IF($E38="",0,$E38)*L38*IF(OR($C38="Loonkosten + 50% directe opslagsystematiek"),1.5,1)</f>
        <v>0</v>
      </c>
      <c r="N38" s="33"/>
      <c r="O38" s="30"/>
      <c r="Q38" s="129"/>
      <c r="R38" s="129"/>
    </row>
    <row r="39" spans="1:18" s="4" customFormat="1" ht="15.6" customHeight="1" x14ac:dyDescent="0.2">
      <c r="B39" s="45" t="s">
        <v>54</v>
      </c>
      <c r="C39" s="113"/>
      <c r="D39" s="113"/>
      <c r="E39" s="110"/>
      <c r="F39" s="118"/>
      <c r="G39" s="110"/>
      <c r="H39" s="87"/>
      <c r="I39" s="118"/>
      <c r="J39" s="110"/>
      <c r="K39" s="87"/>
      <c r="L39" s="118"/>
      <c r="M39" s="110"/>
      <c r="N39" s="33"/>
      <c r="O39" s="30"/>
      <c r="Q39" s="129"/>
      <c r="R39" s="129"/>
    </row>
    <row r="40" spans="1:18" s="4" customFormat="1" ht="15.6" customHeight="1" x14ac:dyDescent="0.2">
      <c r="B40" s="407" t="s">
        <v>55</v>
      </c>
      <c r="C40" s="75"/>
      <c r="D40" s="77"/>
      <c r="E40" s="85" t="str">
        <f>IF(C40="Vastuurtarief",60,"")</f>
        <v/>
      </c>
      <c r="F40" s="89"/>
      <c r="G40" s="94">
        <f>IF($E40="",0,$E40)*F40*IF(OR($C40="Loonkosten + 50% directe opslagsystematiek"),1.5,1)</f>
        <v>0</v>
      </c>
      <c r="H40" s="87"/>
      <c r="I40" s="89"/>
      <c r="J40" s="94">
        <f>IF($E40="",0,$E40)*I40*IF(OR($C40="Loonkosten + 50% directe opslagsystematiek"),1.5,1)</f>
        <v>0</v>
      </c>
      <c r="K40" s="87"/>
      <c r="L40" s="89"/>
      <c r="M40" s="94">
        <f>IF($E40="",0,$E40)*L40*IF(OR($C40="Loonkosten + 50% directe opslagsystematiek"),1.5,1)</f>
        <v>0</v>
      </c>
      <c r="N40" s="33"/>
      <c r="O40" s="30"/>
      <c r="Q40" s="129"/>
      <c r="R40" s="129"/>
    </row>
    <row r="41" spans="1:18" s="4" customFormat="1" ht="15.6" customHeight="1" x14ac:dyDescent="0.2">
      <c r="B41" s="407" t="s">
        <v>55</v>
      </c>
      <c r="C41" s="75"/>
      <c r="D41" s="77"/>
      <c r="E41" s="85" t="str">
        <f t="shared" ref="E41:E43" si="5">IF(C41="Vastuurtarief",60,"")</f>
        <v/>
      </c>
      <c r="F41" s="89"/>
      <c r="G41" s="94">
        <f>IF($E41="",0,$E41)*F41*IF(OR($C41="Loonkosten + 50% directe opslagsystematiek"),1.5,1)</f>
        <v>0</v>
      </c>
      <c r="H41" s="87"/>
      <c r="I41" s="89"/>
      <c r="J41" s="94">
        <f>IF($E41="",0,$E41)*I41*IF(OR($C41="Loonkosten + 50% directe opslagsystematiek"),1.5,1)</f>
        <v>0</v>
      </c>
      <c r="K41" s="87"/>
      <c r="L41" s="89"/>
      <c r="M41" s="94">
        <f>IF($E41="",0,$E41)*L41*IF(OR($C41="Loonkosten + 50% directe opslagsystematiek"),1.5,1)</f>
        <v>0</v>
      </c>
      <c r="N41" s="33"/>
      <c r="O41" s="30"/>
      <c r="Q41" s="129"/>
      <c r="R41" s="129"/>
    </row>
    <row r="42" spans="1:18" s="4" customFormat="1" ht="15.6" customHeight="1" x14ac:dyDescent="0.2">
      <c r="B42" s="405" t="s">
        <v>55</v>
      </c>
      <c r="C42" s="75"/>
      <c r="D42" s="77"/>
      <c r="E42" s="85" t="str">
        <f t="shared" si="5"/>
        <v/>
      </c>
      <c r="F42" s="89"/>
      <c r="G42" s="94">
        <f>IF($E42="",0,$E42)*F42*IF(OR($C42="Loonkosten + 50% directe opslagsystematiek"),1.5,1)</f>
        <v>0</v>
      </c>
      <c r="H42" s="87"/>
      <c r="I42" s="89"/>
      <c r="J42" s="94">
        <f>IF($E42="",0,$E42)*I42*IF(OR($C42="Loonkosten + 50% directe opslagsystematiek"),1.5,1)</f>
        <v>0</v>
      </c>
      <c r="K42" s="87"/>
      <c r="L42" s="89"/>
      <c r="M42" s="94">
        <f>IF($E42="",0,$E42)*L42*IF(OR($C42="Loonkosten + 50% directe opslagsystematiek"),1.5,1)</f>
        <v>0</v>
      </c>
      <c r="N42" s="33"/>
      <c r="O42" s="30"/>
      <c r="Q42" s="129"/>
      <c r="R42" s="129"/>
    </row>
    <row r="43" spans="1:18" s="4" customFormat="1" ht="15.6" customHeight="1" x14ac:dyDescent="0.25">
      <c r="B43" s="407" t="s">
        <v>53</v>
      </c>
      <c r="C43" s="75"/>
      <c r="D43" s="77"/>
      <c r="E43" s="85" t="str">
        <f t="shared" si="5"/>
        <v/>
      </c>
      <c r="F43" s="89"/>
      <c r="G43" s="94">
        <f>IF($E43="",0,$E43)*F43*IF(OR($C43="Loonkosten + 50% directe opslagsystematiek"),1.5,1)</f>
        <v>0</v>
      </c>
      <c r="H43" s="87"/>
      <c r="I43" s="89"/>
      <c r="J43" s="94">
        <f>IF($E43="",0,$E43)*I43*IF(OR($C43="Loonkosten + 50% directe opslagsystematiek"),1.5,1)</f>
        <v>0</v>
      </c>
      <c r="K43" s="87"/>
      <c r="L43" s="89"/>
      <c r="M43" s="94">
        <f>IF($E43="",0,$E43)*L43*IF(OR($C43="Loonkosten + 50% directe opslagsystematiek"),1.5,1)</f>
        <v>0</v>
      </c>
      <c r="N43" s="33"/>
      <c r="O43" s="241" t="s">
        <v>56</v>
      </c>
      <c r="Q43" s="129"/>
      <c r="R43" s="129"/>
    </row>
    <row r="44" spans="1:18" s="2" customFormat="1" ht="15.6" customHeight="1" thickBot="1" x14ac:dyDescent="0.25">
      <c r="B44" s="78"/>
      <c r="C44" s="79"/>
      <c r="D44" s="80"/>
      <c r="E44" s="90"/>
      <c r="F44" s="91" t="s">
        <v>57</v>
      </c>
      <c r="G44" s="95">
        <f>SUM(G24:G43)</f>
        <v>0</v>
      </c>
      <c r="H44" s="92"/>
      <c r="I44" s="93"/>
      <c r="J44" s="95">
        <f>SUM(J24:J43)</f>
        <v>0</v>
      </c>
      <c r="K44" s="92"/>
      <c r="L44" s="93"/>
      <c r="M44" s="96">
        <f>SUM(M24:M43)</f>
        <v>0</v>
      </c>
      <c r="N44" s="81"/>
      <c r="O44" s="97">
        <f>+G44+J44+M44</f>
        <v>0</v>
      </c>
      <c r="Q44" s="129"/>
      <c r="R44" s="129"/>
    </row>
    <row r="45" spans="1:18" s="2" customFormat="1" ht="15.6" customHeight="1" thickBot="1" x14ac:dyDescent="0.25">
      <c r="E45" s="120"/>
      <c r="G45" s="120"/>
      <c r="H45" s="120"/>
      <c r="J45" s="120"/>
      <c r="K45" s="120"/>
      <c r="M45" s="120"/>
      <c r="N45" s="120"/>
      <c r="O45" s="120"/>
      <c r="Q45" s="129"/>
    </row>
    <row r="46" spans="1:18" s="4" customFormat="1" ht="23.25" customHeight="1" x14ac:dyDescent="0.2">
      <c r="A46" s="239" t="s">
        <v>58</v>
      </c>
      <c r="B46" s="237" t="s">
        <v>59</v>
      </c>
      <c r="C46" s="10"/>
      <c r="D46" s="10"/>
      <c r="E46" s="15"/>
      <c r="F46" s="10" t="s">
        <v>39</v>
      </c>
      <c r="G46" s="11"/>
      <c r="H46" s="11"/>
      <c r="I46" s="12" t="s">
        <v>40</v>
      </c>
      <c r="J46" s="11"/>
      <c r="K46" s="11"/>
      <c r="L46" s="10" t="s">
        <v>41</v>
      </c>
      <c r="M46" s="11"/>
      <c r="N46" s="3"/>
      <c r="O46" s="47"/>
      <c r="R46" s="5"/>
    </row>
    <row r="47" spans="1:18" s="2" customFormat="1" ht="21" customHeight="1" x14ac:dyDescent="0.2">
      <c r="B47" s="420" t="s">
        <v>42</v>
      </c>
      <c r="C47" s="421"/>
      <c r="D47" s="443" t="s">
        <v>60</v>
      </c>
      <c r="E47" s="444"/>
      <c r="F47" s="24"/>
      <c r="G47" s="25" t="s">
        <v>61</v>
      </c>
      <c r="H47" s="25"/>
      <c r="I47" s="24"/>
      <c r="J47" s="25" t="s">
        <v>61</v>
      </c>
      <c r="K47" s="25"/>
      <c r="L47" s="24"/>
      <c r="M47" s="25" t="s">
        <v>61</v>
      </c>
      <c r="N47" s="120"/>
      <c r="O47" s="130"/>
      <c r="R47" s="6"/>
    </row>
    <row r="48" spans="1:18" s="4" customFormat="1" ht="15.6" customHeight="1" x14ac:dyDescent="0.2">
      <c r="A48" s="2"/>
      <c r="B48" s="424" t="s">
        <v>48</v>
      </c>
      <c r="C48" s="425"/>
      <c r="D48" s="408"/>
      <c r="E48" s="409"/>
      <c r="F48" s="14"/>
      <c r="G48" s="108"/>
      <c r="H48" s="14"/>
      <c r="I48" s="14"/>
      <c r="J48" s="108"/>
      <c r="K48" s="14"/>
      <c r="L48" s="14"/>
      <c r="M48" s="108"/>
      <c r="N48" s="7"/>
      <c r="O48" s="130"/>
      <c r="R48" s="5"/>
    </row>
    <row r="49" spans="1:18" s="4" customFormat="1" ht="15.6" customHeight="1" x14ac:dyDescent="0.2">
      <c r="A49" s="2"/>
      <c r="B49" s="414" t="s">
        <v>49</v>
      </c>
      <c r="C49" s="415"/>
      <c r="D49" s="412"/>
      <c r="E49" s="413"/>
      <c r="F49" s="14"/>
      <c r="G49" s="88"/>
      <c r="H49" s="14"/>
      <c r="I49" s="14"/>
      <c r="J49" s="88"/>
      <c r="K49" s="14"/>
      <c r="L49" s="14"/>
      <c r="M49" s="88"/>
      <c r="N49" s="7"/>
      <c r="O49" s="130"/>
      <c r="R49" s="5"/>
    </row>
    <row r="50" spans="1:18" s="4" customFormat="1" ht="15.6" customHeight="1" x14ac:dyDescent="0.2">
      <c r="A50" s="2"/>
      <c r="B50" s="414" t="s">
        <v>49</v>
      </c>
      <c r="C50" s="415"/>
      <c r="D50" s="412"/>
      <c r="E50" s="413"/>
      <c r="F50" s="14"/>
      <c r="G50" s="88"/>
      <c r="H50" s="14"/>
      <c r="I50" s="14"/>
      <c r="J50" s="88"/>
      <c r="K50" s="14"/>
      <c r="L50" s="14"/>
      <c r="M50" s="88"/>
      <c r="N50" s="7"/>
      <c r="O50" s="130"/>
      <c r="R50" s="5"/>
    </row>
    <row r="51" spans="1:18" s="4" customFormat="1" ht="15.6" customHeight="1" x14ac:dyDescent="0.2">
      <c r="A51" s="2"/>
      <c r="B51" s="414" t="s">
        <v>49</v>
      </c>
      <c r="C51" s="415"/>
      <c r="D51" s="412"/>
      <c r="E51" s="413"/>
      <c r="F51" s="14"/>
      <c r="G51" s="88"/>
      <c r="H51" s="14"/>
      <c r="I51" s="14"/>
      <c r="J51" s="88"/>
      <c r="K51" s="14"/>
      <c r="L51" s="14"/>
      <c r="M51" s="88"/>
      <c r="N51" s="7"/>
      <c r="O51" s="130"/>
      <c r="R51" s="5"/>
    </row>
    <row r="52" spans="1:18" s="4" customFormat="1" ht="15.6" customHeight="1" x14ac:dyDescent="0.2">
      <c r="A52" s="2"/>
      <c r="B52" s="414" t="s">
        <v>53</v>
      </c>
      <c r="C52" s="426"/>
      <c r="D52" s="412"/>
      <c r="E52" s="413"/>
      <c r="F52" s="14"/>
      <c r="G52" s="88"/>
      <c r="H52" s="14"/>
      <c r="I52" s="14"/>
      <c r="J52" s="88"/>
      <c r="K52" s="14"/>
      <c r="L52" s="14"/>
      <c r="M52" s="88"/>
      <c r="N52" s="7"/>
      <c r="O52" s="130"/>
      <c r="R52" s="5"/>
    </row>
    <row r="53" spans="1:18" s="4" customFormat="1" ht="15.6" customHeight="1" x14ac:dyDescent="0.2">
      <c r="A53" s="2"/>
      <c r="B53" s="427" t="s">
        <v>50</v>
      </c>
      <c r="C53" s="428"/>
      <c r="D53" s="408"/>
      <c r="E53" s="409"/>
      <c r="F53" s="14"/>
      <c r="G53" s="108"/>
      <c r="H53" s="14"/>
      <c r="I53" s="14"/>
      <c r="J53" s="108"/>
      <c r="K53" s="14"/>
      <c r="L53" s="14"/>
      <c r="M53" s="108"/>
      <c r="N53" s="7"/>
      <c r="O53" s="130"/>
      <c r="R53" s="5"/>
    </row>
    <row r="54" spans="1:18" s="4" customFormat="1" ht="15.6" customHeight="1" x14ac:dyDescent="0.2">
      <c r="A54" s="2"/>
      <c r="B54" s="410" t="s">
        <v>51</v>
      </c>
      <c r="C54" s="411"/>
      <c r="D54" s="412"/>
      <c r="E54" s="413"/>
      <c r="F54" s="14"/>
      <c r="G54" s="88"/>
      <c r="H54" s="14"/>
      <c r="I54" s="14"/>
      <c r="J54" s="88"/>
      <c r="K54" s="14"/>
      <c r="L54" s="14"/>
      <c r="M54" s="88"/>
      <c r="N54" s="7"/>
      <c r="O54" s="130"/>
      <c r="R54" s="5"/>
    </row>
    <row r="55" spans="1:18" s="4" customFormat="1" ht="15.6" customHeight="1" x14ac:dyDescent="0.2">
      <c r="A55" s="2"/>
      <c r="B55" s="410" t="s">
        <v>51</v>
      </c>
      <c r="C55" s="411"/>
      <c r="D55" s="412"/>
      <c r="E55" s="413"/>
      <c r="F55" s="14"/>
      <c r="G55" s="88"/>
      <c r="H55" s="14"/>
      <c r="I55" s="14"/>
      <c r="J55" s="88"/>
      <c r="K55" s="14"/>
      <c r="L55" s="14"/>
      <c r="M55" s="88"/>
      <c r="N55" s="7"/>
      <c r="O55" s="130"/>
      <c r="R55" s="5"/>
    </row>
    <row r="56" spans="1:18" s="4" customFormat="1" ht="15.6" customHeight="1" x14ac:dyDescent="0.2">
      <c r="A56" s="2"/>
      <c r="B56" s="410" t="s">
        <v>51</v>
      </c>
      <c r="C56" s="411"/>
      <c r="D56" s="412"/>
      <c r="E56" s="413"/>
      <c r="F56" s="14"/>
      <c r="G56" s="88"/>
      <c r="H56" s="14"/>
      <c r="I56" s="14"/>
      <c r="J56" s="88"/>
      <c r="K56" s="14"/>
      <c r="L56" s="14"/>
      <c r="M56" s="88"/>
      <c r="N56" s="7"/>
      <c r="O56" s="130"/>
      <c r="R56" s="5"/>
    </row>
    <row r="57" spans="1:18" s="4" customFormat="1" ht="15.6" customHeight="1" x14ac:dyDescent="0.2">
      <c r="A57" s="2"/>
      <c r="B57" s="410" t="s">
        <v>53</v>
      </c>
      <c r="C57" s="411"/>
      <c r="D57" s="412"/>
      <c r="E57" s="413"/>
      <c r="F57" s="14"/>
      <c r="G57" s="88"/>
      <c r="H57" s="14"/>
      <c r="I57" s="14"/>
      <c r="J57" s="88"/>
      <c r="K57" s="14"/>
      <c r="L57" s="14"/>
      <c r="M57" s="88"/>
      <c r="N57" s="7"/>
      <c r="O57" s="130"/>
      <c r="R57" s="5"/>
    </row>
    <row r="58" spans="1:18" s="4" customFormat="1" ht="15.6" customHeight="1" x14ac:dyDescent="0.2">
      <c r="A58" s="2"/>
      <c r="B58" s="433" t="s">
        <v>52</v>
      </c>
      <c r="C58" s="434"/>
      <c r="D58" s="408"/>
      <c r="E58" s="409"/>
      <c r="F58" s="14"/>
      <c r="G58" s="108"/>
      <c r="H58" s="14"/>
      <c r="I58" s="14"/>
      <c r="J58" s="108"/>
      <c r="K58" s="14"/>
      <c r="L58" s="14"/>
      <c r="M58" s="108"/>
      <c r="N58" s="7"/>
      <c r="O58" s="130"/>
      <c r="R58" s="5"/>
    </row>
    <row r="59" spans="1:18" s="4" customFormat="1" ht="15.6" customHeight="1" x14ac:dyDescent="0.2">
      <c r="A59" s="2"/>
      <c r="B59" s="416" t="s">
        <v>51</v>
      </c>
      <c r="C59" s="417"/>
      <c r="D59" s="412"/>
      <c r="E59" s="413"/>
      <c r="F59" s="14"/>
      <c r="G59" s="88"/>
      <c r="H59" s="14"/>
      <c r="I59" s="14"/>
      <c r="J59" s="88"/>
      <c r="K59" s="14"/>
      <c r="L59" s="14"/>
      <c r="M59" s="88"/>
      <c r="N59" s="7"/>
      <c r="O59" s="130"/>
      <c r="R59" s="5"/>
    </row>
    <row r="60" spans="1:18" s="4" customFormat="1" ht="15.6" customHeight="1" x14ac:dyDescent="0.2">
      <c r="A60" s="2"/>
      <c r="B60" s="416" t="s">
        <v>51</v>
      </c>
      <c r="C60" s="417"/>
      <c r="D60" s="412"/>
      <c r="E60" s="413"/>
      <c r="F60" s="14"/>
      <c r="G60" s="88"/>
      <c r="H60" s="14"/>
      <c r="I60" s="14"/>
      <c r="J60" s="88"/>
      <c r="K60" s="14"/>
      <c r="L60" s="14"/>
      <c r="M60" s="88"/>
      <c r="N60" s="7"/>
      <c r="O60" s="130"/>
      <c r="R60" s="5"/>
    </row>
    <row r="61" spans="1:18" s="4" customFormat="1" ht="15.6" customHeight="1" x14ac:dyDescent="0.2">
      <c r="A61" s="2"/>
      <c r="B61" s="416" t="s">
        <v>51</v>
      </c>
      <c r="C61" s="417"/>
      <c r="D61" s="412"/>
      <c r="E61" s="413"/>
      <c r="F61" s="14"/>
      <c r="G61" s="88"/>
      <c r="H61" s="14"/>
      <c r="I61" s="14"/>
      <c r="J61" s="88"/>
      <c r="K61" s="14"/>
      <c r="L61" s="14"/>
      <c r="M61" s="88"/>
      <c r="N61" s="7"/>
      <c r="O61" s="130"/>
      <c r="R61" s="5"/>
    </row>
    <row r="62" spans="1:18" s="4" customFormat="1" ht="15.6" customHeight="1" x14ac:dyDescent="0.2">
      <c r="A62" s="2"/>
      <c r="B62" s="416" t="s">
        <v>53</v>
      </c>
      <c r="C62" s="417"/>
      <c r="D62" s="412"/>
      <c r="E62" s="413"/>
      <c r="F62" s="14"/>
      <c r="G62" s="88"/>
      <c r="H62" s="14"/>
      <c r="I62" s="14"/>
      <c r="J62" s="88"/>
      <c r="K62" s="14"/>
      <c r="L62" s="14"/>
      <c r="M62" s="88"/>
      <c r="N62" s="7"/>
      <c r="O62" s="130"/>
      <c r="R62" s="5"/>
    </row>
    <row r="63" spans="1:18" s="4" customFormat="1" ht="15.6" customHeight="1" x14ac:dyDescent="0.2">
      <c r="B63" s="418" t="s">
        <v>54</v>
      </c>
      <c r="C63" s="419"/>
      <c r="D63" s="408"/>
      <c r="E63" s="409"/>
      <c r="F63" s="14"/>
      <c r="G63" s="108"/>
      <c r="H63" s="14"/>
      <c r="I63" s="14"/>
      <c r="J63" s="108"/>
      <c r="K63" s="14"/>
      <c r="L63" s="14"/>
      <c r="M63" s="108"/>
      <c r="N63" s="227"/>
      <c r="O63" s="228"/>
      <c r="R63" s="5"/>
    </row>
    <row r="64" spans="1:18" s="4" customFormat="1" ht="15.6" customHeight="1" x14ac:dyDescent="0.2">
      <c r="B64" s="422" t="s">
        <v>55</v>
      </c>
      <c r="C64" s="423"/>
      <c r="D64" s="412"/>
      <c r="E64" s="413"/>
      <c r="F64" s="14"/>
      <c r="G64" s="88"/>
      <c r="H64" s="14"/>
      <c r="I64" s="14"/>
      <c r="J64" s="88"/>
      <c r="K64" s="14"/>
      <c r="L64" s="14"/>
      <c r="M64" s="88"/>
      <c r="N64" s="227"/>
      <c r="O64" s="228"/>
      <c r="R64" s="5"/>
    </row>
    <row r="65" spans="1:35" s="4" customFormat="1" ht="15.6" customHeight="1" x14ac:dyDescent="0.2">
      <c r="B65" s="422" t="s">
        <v>55</v>
      </c>
      <c r="C65" s="423"/>
      <c r="D65" s="412"/>
      <c r="E65" s="413"/>
      <c r="F65" s="14"/>
      <c r="G65" s="88"/>
      <c r="H65" s="14"/>
      <c r="I65" s="14"/>
      <c r="J65" s="88"/>
      <c r="K65" s="14"/>
      <c r="L65" s="14"/>
      <c r="M65" s="88"/>
      <c r="N65" s="227"/>
      <c r="O65" s="228"/>
      <c r="R65" s="5"/>
    </row>
    <row r="66" spans="1:35" s="4" customFormat="1" ht="15.6" customHeight="1" x14ac:dyDescent="0.25">
      <c r="B66" s="435" t="s">
        <v>55</v>
      </c>
      <c r="C66" s="436"/>
      <c r="D66" s="412"/>
      <c r="E66" s="413"/>
      <c r="F66" s="14"/>
      <c r="G66" s="88"/>
      <c r="H66" s="14"/>
      <c r="I66" s="14"/>
      <c r="J66" s="88"/>
      <c r="K66" s="14"/>
      <c r="L66" s="14"/>
      <c r="M66" s="88"/>
      <c r="N66" s="227"/>
      <c r="O66" s="241" t="s">
        <v>62</v>
      </c>
      <c r="R66" s="5"/>
      <c r="S66" s="2"/>
      <c r="T66" s="2"/>
      <c r="U66" s="2"/>
      <c r="V66" s="2"/>
      <c r="W66" s="2"/>
      <c r="X66" s="2"/>
      <c r="Y66" s="2"/>
      <c r="Z66" s="2"/>
      <c r="AA66" s="2"/>
      <c r="AB66" s="2"/>
      <c r="AC66" s="2"/>
      <c r="AD66" s="2"/>
      <c r="AE66" s="2"/>
      <c r="AF66" s="2"/>
      <c r="AG66" s="2"/>
      <c r="AH66" s="2"/>
    </row>
    <row r="67" spans="1:35" s="4" customFormat="1" ht="15.6" customHeight="1" x14ac:dyDescent="0.25">
      <c r="B67" s="437" t="s">
        <v>53</v>
      </c>
      <c r="C67" s="438"/>
      <c r="D67" s="412"/>
      <c r="E67" s="413"/>
      <c r="F67" s="14"/>
      <c r="G67" s="88"/>
      <c r="H67" s="14"/>
      <c r="I67" s="14"/>
      <c r="J67" s="88"/>
      <c r="K67" s="14"/>
      <c r="L67" s="14"/>
      <c r="M67" s="88"/>
      <c r="N67" s="240"/>
      <c r="O67" s="241" t="s">
        <v>63</v>
      </c>
      <c r="R67" s="5"/>
      <c r="S67" s="2"/>
      <c r="T67" s="2"/>
      <c r="U67" s="2"/>
      <c r="V67" s="2"/>
      <c r="W67" s="2"/>
      <c r="X67" s="2"/>
      <c r="Y67" s="2"/>
      <c r="Z67" s="2"/>
      <c r="AA67" s="2"/>
      <c r="AB67" s="2"/>
      <c r="AC67" s="2"/>
      <c r="AD67" s="2"/>
      <c r="AE67" s="2"/>
      <c r="AF67" s="2"/>
      <c r="AG67" s="2"/>
      <c r="AH67" s="2"/>
    </row>
    <row r="68" spans="1:35" s="2" customFormat="1" ht="15.6" customHeight="1" thickBot="1" x14ac:dyDescent="0.25">
      <c r="B68" s="48"/>
      <c r="C68" s="49"/>
      <c r="D68" s="50"/>
      <c r="E68" s="51"/>
      <c r="F68" s="52" t="s">
        <v>57</v>
      </c>
      <c r="G68" s="95">
        <f>SUM(G48:G67)</f>
        <v>0</v>
      </c>
      <c r="H68" s="53"/>
      <c r="I68" s="53"/>
      <c r="J68" s="95">
        <f>SUM(J48:J67)</f>
        <v>0</v>
      </c>
      <c r="K68" s="53"/>
      <c r="L68" s="53"/>
      <c r="M68" s="96">
        <f>SUM(M48:M67)</f>
        <v>0</v>
      </c>
      <c r="N68" s="46"/>
      <c r="O68" s="97">
        <f>G68+M68+J68</f>
        <v>0</v>
      </c>
      <c r="R68" s="6"/>
    </row>
    <row r="69" spans="1:35" s="4" customFormat="1" ht="15.6" customHeight="1" thickBot="1" x14ac:dyDescent="0.25">
      <c r="A69" s="2"/>
      <c r="E69" s="7"/>
      <c r="G69" s="7"/>
      <c r="H69" s="7"/>
      <c r="J69" s="7"/>
      <c r="K69" s="7"/>
      <c r="M69" s="7"/>
      <c r="N69" s="7"/>
      <c r="O69" s="7"/>
      <c r="Q69" s="129"/>
      <c r="S69" s="5"/>
      <c r="T69" s="2"/>
      <c r="U69" s="2"/>
      <c r="V69" s="2"/>
      <c r="W69" s="2"/>
      <c r="X69" s="2"/>
      <c r="Y69" s="2"/>
      <c r="Z69" s="2"/>
      <c r="AA69" s="2"/>
      <c r="AB69" s="2"/>
      <c r="AC69" s="2"/>
      <c r="AD69" s="2"/>
      <c r="AE69" s="2"/>
      <c r="AF69" s="2"/>
      <c r="AG69" s="2"/>
      <c r="AH69" s="2"/>
      <c r="AI69" s="2"/>
    </row>
    <row r="70" spans="1:35" s="4" customFormat="1" ht="23.25" customHeight="1" x14ac:dyDescent="0.2">
      <c r="A70" s="239" t="s">
        <v>64</v>
      </c>
      <c r="B70" s="237" t="s">
        <v>65</v>
      </c>
      <c r="C70" s="10"/>
      <c r="D70" s="54"/>
      <c r="E70" s="11"/>
      <c r="F70" s="10" t="s">
        <v>39</v>
      </c>
      <c r="G70" s="11"/>
      <c r="H70" s="11"/>
      <c r="I70" s="12" t="s">
        <v>40</v>
      </c>
      <c r="J70" s="11"/>
      <c r="K70" s="11"/>
      <c r="L70" s="10" t="s">
        <v>41</v>
      </c>
      <c r="M70" s="11"/>
      <c r="N70" s="3"/>
      <c r="O70" s="47"/>
      <c r="R70" s="5"/>
    </row>
    <row r="71" spans="1:35" s="2" customFormat="1" ht="29.1" customHeight="1" x14ac:dyDescent="0.2">
      <c r="B71" s="420" t="s">
        <v>42</v>
      </c>
      <c r="C71" s="421"/>
      <c r="D71" s="24" t="s">
        <v>66</v>
      </c>
      <c r="E71" s="55" t="s">
        <v>67</v>
      </c>
      <c r="F71" s="26" t="s">
        <v>68</v>
      </c>
      <c r="G71" s="25" t="s">
        <v>61</v>
      </c>
      <c r="H71" s="25"/>
      <c r="I71" s="26" t="s">
        <v>68</v>
      </c>
      <c r="J71" s="25" t="s">
        <v>61</v>
      </c>
      <c r="K71" s="25"/>
      <c r="L71" s="26" t="s">
        <v>68</v>
      </c>
      <c r="M71" s="27" t="s">
        <v>61</v>
      </c>
      <c r="N71" s="120"/>
      <c r="O71" s="130"/>
      <c r="R71" s="6"/>
    </row>
    <row r="72" spans="1:35" s="4" customFormat="1" ht="15.6" customHeight="1" x14ac:dyDescent="0.2">
      <c r="B72" s="424" t="s">
        <v>48</v>
      </c>
      <c r="C72" s="425"/>
      <c r="D72" s="109"/>
      <c r="E72" s="110"/>
      <c r="F72" s="111"/>
      <c r="G72" s="110"/>
      <c r="H72" s="14"/>
      <c r="I72" s="111"/>
      <c r="J72" s="110"/>
      <c r="K72" s="14"/>
      <c r="L72" s="111"/>
      <c r="M72" s="112"/>
      <c r="N72" s="7"/>
      <c r="O72" s="130"/>
      <c r="R72" s="5"/>
    </row>
    <row r="73" spans="1:35" s="4" customFormat="1" ht="15.6" customHeight="1" x14ac:dyDescent="0.2">
      <c r="B73" s="414" t="s">
        <v>49</v>
      </c>
      <c r="C73" s="415"/>
      <c r="D73" s="76"/>
      <c r="E73" s="85"/>
      <c r="F73" s="31"/>
      <c r="G73" s="94">
        <f t="shared" ref="G73:G91" si="6">E73*F73</f>
        <v>0</v>
      </c>
      <c r="H73" s="14"/>
      <c r="I73" s="31"/>
      <c r="J73" s="94">
        <f t="shared" ref="J73:J91" si="7">E73*I73</f>
        <v>0</v>
      </c>
      <c r="K73" s="14"/>
      <c r="L73" s="31"/>
      <c r="M73" s="98">
        <f t="shared" ref="M73:M91" si="8">E73*L73</f>
        <v>0</v>
      </c>
      <c r="N73" s="7"/>
      <c r="O73" s="130"/>
      <c r="R73" s="5"/>
    </row>
    <row r="74" spans="1:35" s="4" customFormat="1" ht="15.6" customHeight="1" x14ac:dyDescent="0.2">
      <c r="B74" s="414" t="s">
        <v>49</v>
      </c>
      <c r="C74" s="415"/>
      <c r="D74" s="76"/>
      <c r="E74" s="85"/>
      <c r="F74" s="31"/>
      <c r="G74" s="94">
        <f t="shared" si="6"/>
        <v>0</v>
      </c>
      <c r="H74" s="14"/>
      <c r="I74" s="31"/>
      <c r="J74" s="94">
        <f t="shared" si="7"/>
        <v>0</v>
      </c>
      <c r="K74" s="14"/>
      <c r="L74" s="31"/>
      <c r="M74" s="98">
        <f t="shared" si="8"/>
        <v>0</v>
      </c>
      <c r="N74" s="7"/>
      <c r="O74" s="130"/>
      <c r="R74" s="5"/>
    </row>
    <row r="75" spans="1:35" s="4" customFormat="1" ht="15.6" customHeight="1" x14ac:dyDescent="0.2">
      <c r="B75" s="414" t="s">
        <v>49</v>
      </c>
      <c r="C75" s="415"/>
      <c r="D75" s="77"/>
      <c r="E75" s="88"/>
      <c r="F75" s="32"/>
      <c r="G75" s="94">
        <f t="shared" si="6"/>
        <v>0</v>
      </c>
      <c r="H75" s="14"/>
      <c r="I75" s="32"/>
      <c r="J75" s="94">
        <f t="shared" si="7"/>
        <v>0</v>
      </c>
      <c r="K75" s="14"/>
      <c r="L75" s="32"/>
      <c r="M75" s="98">
        <f t="shared" si="8"/>
        <v>0</v>
      </c>
      <c r="N75" s="7"/>
      <c r="O75" s="130"/>
      <c r="R75" s="5"/>
    </row>
    <row r="76" spans="1:35" s="4" customFormat="1" ht="15.6" customHeight="1" x14ac:dyDescent="0.2">
      <c r="B76" s="414" t="s">
        <v>53</v>
      </c>
      <c r="C76" s="426"/>
      <c r="D76" s="77"/>
      <c r="E76" s="88"/>
      <c r="F76" s="32"/>
      <c r="G76" s="94">
        <f t="shared" si="6"/>
        <v>0</v>
      </c>
      <c r="H76" s="14"/>
      <c r="I76" s="32"/>
      <c r="J76" s="94">
        <f t="shared" si="7"/>
        <v>0</v>
      </c>
      <c r="K76" s="14"/>
      <c r="L76" s="32"/>
      <c r="M76" s="98">
        <f t="shared" si="8"/>
        <v>0</v>
      </c>
      <c r="N76" s="7"/>
      <c r="O76" s="130"/>
      <c r="R76" s="5"/>
    </row>
    <row r="77" spans="1:35" s="4" customFormat="1" ht="15.6" customHeight="1" x14ac:dyDescent="0.2">
      <c r="B77" s="427" t="s">
        <v>50</v>
      </c>
      <c r="C77" s="428"/>
      <c r="D77" s="113"/>
      <c r="E77" s="108"/>
      <c r="F77" s="114"/>
      <c r="G77" s="110"/>
      <c r="H77" s="14"/>
      <c r="I77" s="114"/>
      <c r="J77" s="110"/>
      <c r="K77" s="14"/>
      <c r="L77" s="114"/>
      <c r="M77" s="112"/>
      <c r="N77" s="7"/>
      <c r="O77" s="130"/>
      <c r="R77" s="5"/>
    </row>
    <row r="78" spans="1:35" s="4" customFormat="1" ht="15.6" customHeight="1" x14ac:dyDescent="0.2">
      <c r="B78" s="410" t="s">
        <v>51</v>
      </c>
      <c r="C78" s="411"/>
      <c r="D78" s="77"/>
      <c r="E78" s="88"/>
      <c r="F78" s="32"/>
      <c r="G78" s="94">
        <f t="shared" si="6"/>
        <v>0</v>
      </c>
      <c r="H78" s="14"/>
      <c r="I78" s="32"/>
      <c r="J78" s="94">
        <f t="shared" si="7"/>
        <v>0</v>
      </c>
      <c r="K78" s="14"/>
      <c r="L78" s="32"/>
      <c r="M78" s="98">
        <f t="shared" si="8"/>
        <v>0</v>
      </c>
      <c r="N78" s="7"/>
      <c r="O78" s="130"/>
      <c r="R78" s="5"/>
    </row>
    <row r="79" spans="1:35" s="4" customFormat="1" ht="15.6" customHeight="1" x14ac:dyDescent="0.2">
      <c r="B79" s="410" t="s">
        <v>51</v>
      </c>
      <c r="C79" s="411"/>
      <c r="D79" s="77"/>
      <c r="E79" s="88"/>
      <c r="F79" s="32"/>
      <c r="G79" s="94">
        <f t="shared" si="6"/>
        <v>0</v>
      </c>
      <c r="H79" s="14"/>
      <c r="I79" s="32"/>
      <c r="J79" s="94">
        <f t="shared" si="7"/>
        <v>0</v>
      </c>
      <c r="K79" s="14"/>
      <c r="L79" s="32"/>
      <c r="M79" s="98">
        <f t="shared" si="8"/>
        <v>0</v>
      </c>
      <c r="N79" s="7"/>
      <c r="O79" s="130"/>
      <c r="R79" s="5"/>
    </row>
    <row r="80" spans="1:35" s="4" customFormat="1" ht="15.6" customHeight="1" x14ac:dyDescent="0.2">
      <c r="B80" s="410" t="s">
        <v>51</v>
      </c>
      <c r="C80" s="411"/>
      <c r="D80" s="77"/>
      <c r="E80" s="88"/>
      <c r="F80" s="32"/>
      <c r="G80" s="94">
        <f t="shared" si="6"/>
        <v>0</v>
      </c>
      <c r="H80" s="14"/>
      <c r="I80" s="32"/>
      <c r="J80" s="94">
        <f t="shared" si="7"/>
        <v>0</v>
      </c>
      <c r="K80" s="14"/>
      <c r="L80" s="32"/>
      <c r="M80" s="98">
        <f t="shared" si="8"/>
        <v>0</v>
      </c>
      <c r="N80" s="7"/>
      <c r="O80" s="130"/>
      <c r="R80" s="5"/>
    </row>
    <row r="81" spans="1:34" s="4" customFormat="1" ht="15.6" customHeight="1" x14ac:dyDescent="0.2">
      <c r="B81" s="410" t="s">
        <v>53</v>
      </c>
      <c r="C81" s="411"/>
      <c r="D81" s="77"/>
      <c r="E81" s="88"/>
      <c r="F81" s="32"/>
      <c r="G81" s="94">
        <f t="shared" si="6"/>
        <v>0</v>
      </c>
      <c r="H81" s="14"/>
      <c r="I81" s="32"/>
      <c r="J81" s="94">
        <f t="shared" si="7"/>
        <v>0</v>
      </c>
      <c r="K81" s="14"/>
      <c r="L81" s="32"/>
      <c r="M81" s="98">
        <f t="shared" si="8"/>
        <v>0</v>
      </c>
      <c r="N81" s="7"/>
      <c r="O81" s="130"/>
      <c r="R81" s="5"/>
    </row>
    <row r="82" spans="1:34" s="4" customFormat="1" ht="15.6" customHeight="1" x14ac:dyDescent="0.2">
      <c r="B82" s="431" t="s">
        <v>52</v>
      </c>
      <c r="C82" s="432"/>
      <c r="D82" s="113"/>
      <c r="E82" s="108"/>
      <c r="F82" s="114"/>
      <c r="G82" s="110"/>
      <c r="H82" s="14"/>
      <c r="I82" s="114"/>
      <c r="J82" s="110"/>
      <c r="K82" s="14"/>
      <c r="L82" s="114"/>
      <c r="M82" s="112"/>
      <c r="N82" s="7"/>
      <c r="O82" s="130"/>
      <c r="R82" s="5"/>
    </row>
    <row r="83" spans="1:34" s="4" customFormat="1" ht="15.6" customHeight="1" x14ac:dyDescent="0.2">
      <c r="B83" s="429" t="s">
        <v>51</v>
      </c>
      <c r="C83" s="430"/>
      <c r="D83" s="77"/>
      <c r="E83" s="88"/>
      <c r="F83" s="32"/>
      <c r="G83" s="94">
        <f t="shared" si="6"/>
        <v>0</v>
      </c>
      <c r="H83" s="14"/>
      <c r="I83" s="32"/>
      <c r="J83" s="94">
        <f t="shared" si="7"/>
        <v>0</v>
      </c>
      <c r="K83" s="14"/>
      <c r="L83" s="32"/>
      <c r="M83" s="98">
        <f t="shared" si="8"/>
        <v>0</v>
      </c>
      <c r="N83" s="7"/>
      <c r="O83" s="130"/>
      <c r="R83" s="5"/>
    </row>
    <row r="84" spans="1:34" s="4" customFormat="1" ht="15.6" customHeight="1" x14ac:dyDescent="0.2">
      <c r="B84" s="429" t="s">
        <v>51</v>
      </c>
      <c r="C84" s="430"/>
      <c r="D84" s="77"/>
      <c r="E84" s="88"/>
      <c r="F84" s="32"/>
      <c r="G84" s="94">
        <f t="shared" si="6"/>
        <v>0</v>
      </c>
      <c r="H84" s="14"/>
      <c r="I84" s="32"/>
      <c r="J84" s="94">
        <f t="shared" si="7"/>
        <v>0</v>
      </c>
      <c r="K84" s="14"/>
      <c r="L84" s="32"/>
      <c r="M84" s="98">
        <f t="shared" si="8"/>
        <v>0</v>
      </c>
      <c r="N84" s="7"/>
      <c r="O84" s="130"/>
      <c r="R84" s="5"/>
    </row>
    <row r="85" spans="1:34" s="4" customFormat="1" ht="15.6" customHeight="1" x14ac:dyDescent="0.2">
      <c r="B85" s="429" t="s">
        <v>51</v>
      </c>
      <c r="C85" s="430"/>
      <c r="D85" s="77"/>
      <c r="E85" s="88"/>
      <c r="F85" s="32"/>
      <c r="G85" s="94">
        <f t="shared" si="6"/>
        <v>0</v>
      </c>
      <c r="H85" s="14"/>
      <c r="I85" s="32"/>
      <c r="J85" s="94">
        <f t="shared" si="7"/>
        <v>0</v>
      </c>
      <c r="K85" s="14"/>
      <c r="L85" s="32"/>
      <c r="M85" s="98">
        <f t="shared" si="8"/>
        <v>0</v>
      </c>
      <c r="N85" s="7"/>
      <c r="O85" s="130"/>
      <c r="R85" s="5"/>
    </row>
    <row r="86" spans="1:34" s="4" customFormat="1" ht="15.6" customHeight="1" x14ac:dyDescent="0.2">
      <c r="B86" s="429" t="s">
        <v>53</v>
      </c>
      <c r="C86" s="430"/>
      <c r="D86" s="77"/>
      <c r="E86" s="88"/>
      <c r="F86" s="32"/>
      <c r="G86" s="94">
        <f t="shared" si="6"/>
        <v>0</v>
      </c>
      <c r="H86" s="14"/>
      <c r="I86" s="32"/>
      <c r="J86" s="94">
        <f t="shared" si="7"/>
        <v>0</v>
      </c>
      <c r="K86" s="14"/>
      <c r="L86" s="32"/>
      <c r="M86" s="98">
        <f t="shared" si="8"/>
        <v>0</v>
      </c>
      <c r="N86" s="7"/>
      <c r="O86" s="130"/>
      <c r="R86" s="5"/>
    </row>
    <row r="87" spans="1:34" s="4" customFormat="1" ht="15.6" customHeight="1" x14ac:dyDescent="0.2">
      <c r="B87" s="418" t="s">
        <v>54</v>
      </c>
      <c r="C87" s="419"/>
      <c r="D87" s="113"/>
      <c r="E87" s="108"/>
      <c r="F87" s="114"/>
      <c r="G87" s="110"/>
      <c r="H87" s="14"/>
      <c r="I87" s="114"/>
      <c r="J87" s="110"/>
      <c r="K87" s="14"/>
      <c r="L87" s="114"/>
      <c r="M87" s="112"/>
      <c r="N87" s="7"/>
      <c r="O87" s="130"/>
      <c r="R87" s="5"/>
    </row>
    <row r="88" spans="1:34" s="4" customFormat="1" ht="15.6" customHeight="1" x14ac:dyDescent="0.2">
      <c r="B88" s="422" t="s">
        <v>55</v>
      </c>
      <c r="C88" s="423"/>
      <c r="D88" s="77"/>
      <c r="E88" s="88"/>
      <c r="F88" s="32"/>
      <c r="G88" s="94">
        <f t="shared" si="6"/>
        <v>0</v>
      </c>
      <c r="H88" s="14"/>
      <c r="I88" s="32"/>
      <c r="J88" s="94">
        <f t="shared" si="7"/>
        <v>0</v>
      </c>
      <c r="K88" s="14"/>
      <c r="L88" s="32"/>
      <c r="M88" s="98">
        <f t="shared" si="8"/>
        <v>0</v>
      </c>
      <c r="N88" s="7"/>
      <c r="O88" s="130"/>
      <c r="R88" s="5"/>
    </row>
    <row r="89" spans="1:34" s="4" customFormat="1" ht="15.6" customHeight="1" x14ac:dyDescent="0.2">
      <c r="B89" s="422" t="s">
        <v>55</v>
      </c>
      <c r="C89" s="423"/>
      <c r="D89" s="77"/>
      <c r="E89" s="88"/>
      <c r="F89" s="32"/>
      <c r="G89" s="94">
        <f t="shared" si="6"/>
        <v>0</v>
      </c>
      <c r="H89" s="14"/>
      <c r="I89" s="32"/>
      <c r="J89" s="94">
        <f t="shared" si="7"/>
        <v>0</v>
      </c>
      <c r="K89" s="14"/>
      <c r="L89" s="32"/>
      <c r="M89" s="98">
        <f t="shared" si="8"/>
        <v>0</v>
      </c>
      <c r="N89" s="7"/>
      <c r="O89" s="130"/>
      <c r="R89" s="5"/>
      <c r="S89" s="56"/>
      <c r="T89" s="56"/>
      <c r="U89" s="56"/>
    </row>
    <row r="90" spans="1:34" s="4" customFormat="1" ht="15.6" customHeight="1" x14ac:dyDescent="0.25">
      <c r="B90" s="435" t="s">
        <v>55</v>
      </c>
      <c r="C90" s="436"/>
      <c r="D90" s="77"/>
      <c r="E90" s="88"/>
      <c r="F90" s="32"/>
      <c r="G90" s="94">
        <f t="shared" si="6"/>
        <v>0</v>
      </c>
      <c r="H90" s="14"/>
      <c r="I90" s="32"/>
      <c r="J90" s="94">
        <f t="shared" si="7"/>
        <v>0</v>
      </c>
      <c r="K90" s="14"/>
      <c r="L90" s="32"/>
      <c r="M90" s="98">
        <f t="shared" si="8"/>
        <v>0</v>
      </c>
      <c r="N90" s="227"/>
      <c r="O90" s="241" t="s">
        <v>62</v>
      </c>
      <c r="R90" s="5"/>
      <c r="S90" s="2"/>
      <c r="T90" s="2"/>
      <c r="U90" s="2"/>
      <c r="V90" s="2"/>
      <c r="W90" s="2"/>
      <c r="X90" s="2"/>
      <c r="Y90" s="2"/>
      <c r="Z90" s="2"/>
      <c r="AA90" s="2"/>
      <c r="AB90" s="2"/>
      <c r="AC90" s="2"/>
      <c r="AD90" s="2"/>
      <c r="AE90" s="2"/>
      <c r="AF90" s="2"/>
      <c r="AG90" s="2"/>
      <c r="AH90" s="2"/>
    </row>
    <row r="91" spans="1:34" s="4" customFormat="1" ht="15.6" customHeight="1" x14ac:dyDescent="0.25">
      <c r="B91" s="437" t="s">
        <v>53</v>
      </c>
      <c r="C91" s="438"/>
      <c r="D91" s="77"/>
      <c r="E91" s="88"/>
      <c r="F91" s="32"/>
      <c r="G91" s="94">
        <f t="shared" si="6"/>
        <v>0</v>
      </c>
      <c r="H91" s="14"/>
      <c r="I91" s="32"/>
      <c r="J91" s="94">
        <f t="shared" si="7"/>
        <v>0</v>
      </c>
      <c r="K91" s="14"/>
      <c r="L91" s="32"/>
      <c r="M91" s="98">
        <f t="shared" si="8"/>
        <v>0</v>
      </c>
      <c r="N91" s="227"/>
      <c r="O91" s="241" t="s">
        <v>69</v>
      </c>
      <c r="R91" s="5"/>
      <c r="S91" s="2"/>
      <c r="T91" s="2"/>
      <c r="U91" s="2"/>
      <c r="V91" s="2"/>
      <c r="W91" s="2"/>
      <c r="X91" s="2"/>
      <c r="Y91" s="2"/>
      <c r="Z91" s="2"/>
      <c r="AA91" s="2"/>
      <c r="AB91" s="2"/>
      <c r="AC91" s="2"/>
      <c r="AD91" s="2"/>
      <c r="AE91" s="2"/>
      <c r="AF91" s="2"/>
      <c r="AG91" s="2"/>
      <c r="AH91" s="2"/>
    </row>
    <row r="92" spans="1:34" s="2" customFormat="1" ht="15.6" customHeight="1" thickBot="1" x14ac:dyDescent="0.25">
      <c r="B92" s="57"/>
      <c r="C92" s="58"/>
      <c r="D92" s="59"/>
      <c r="E92" s="51"/>
      <c r="F92" s="58" t="s">
        <v>57</v>
      </c>
      <c r="G92" s="95">
        <f>SUM(G72:G91)</f>
        <v>0</v>
      </c>
      <c r="H92" s="53"/>
      <c r="I92" s="58"/>
      <c r="J92" s="95">
        <f>SUM(J72:J91)</f>
        <v>0</v>
      </c>
      <c r="K92" s="53"/>
      <c r="L92" s="58"/>
      <c r="M92" s="96">
        <f>SUM(M72:M91)</f>
        <v>0</v>
      </c>
      <c r="N92" s="46"/>
      <c r="O92" s="97">
        <f>G92+M92+J92</f>
        <v>0</v>
      </c>
      <c r="R92" s="6"/>
    </row>
    <row r="93" spans="1:34" s="2" customFormat="1" ht="15.6" customHeight="1" thickBot="1" x14ac:dyDescent="0.25">
      <c r="E93" s="120"/>
      <c r="G93" s="120"/>
      <c r="H93" s="120"/>
      <c r="J93" s="120"/>
      <c r="K93" s="120"/>
      <c r="M93" s="120"/>
      <c r="N93" s="120"/>
      <c r="O93" s="120"/>
      <c r="Q93" s="129"/>
      <c r="S93" s="6"/>
    </row>
    <row r="94" spans="1:34" s="4" customFormat="1" ht="23.25" customHeight="1" x14ac:dyDescent="0.2">
      <c r="A94" s="239" t="s">
        <v>70</v>
      </c>
      <c r="B94" s="237" t="s">
        <v>71</v>
      </c>
      <c r="C94" s="10"/>
      <c r="D94" s="10"/>
      <c r="E94" s="15"/>
      <c r="F94" s="10" t="s">
        <v>39</v>
      </c>
      <c r="G94" s="11"/>
      <c r="H94" s="11"/>
      <c r="I94" s="12" t="s">
        <v>40</v>
      </c>
      <c r="J94" s="11"/>
      <c r="K94" s="11"/>
      <c r="L94" s="10" t="s">
        <v>41</v>
      </c>
      <c r="M94" s="11"/>
      <c r="N94" s="3"/>
      <c r="O94" s="47"/>
      <c r="R94" s="5"/>
      <c r="S94" s="2"/>
      <c r="T94" s="2"/>
      <c r="U94" s="2"/>
      <c r="V94" s="2"/>
      <c r="W94" s="2"/>
      <c r="X94" s="2"/>
      <c r="Y94" s="2"/>
      <c r="Z94" s="2"/>
      <c r="AA94" s="2"/>
      <c r="AB94" s="2"/>
      <c r="AC94" s="2"/>
      <c r="AD94" s="2"/>
      <c r="AE94" s="2"/>
      <c r="AF94" s="2"/>
      <c r="AG94" s="2"/>
      <c r="AH94" s="2"/>
    </row>
    <row r="95" spans="1:34" s="2" customFormat="1" ht="21" customHeight="1" x14ac:dyDescent="0.2">
      <c r="B95" s="420" t="s">
        <v>42</v>
      </c>
      <c r="C95" s="421"/>
      <c r="D95" s="222" t="s">
        <v>72</v>
      </c>
      <c r="E95" s="223" t="s">
        <v>73</v>
      </c>
      <c r="F95" s="24"/>
      <c r="G95" s="25" t="s">
        <v>61</v>
      </c>
      <c r="H95" s="25"/>
      <c r="I95" s="24"/>
      <c r="J95" s="25" t="s">
        <v>61</v>
      </c>
      <c r="K95" s="25"/>
      <c r="L95" s="24"/>
      <c r="M95" s="27" t="s">
        <v>61</v>
      </c>
      <c r="N95" s="120"/>
      <c r="O95" s="130"/>
      <c r="R95" s="6"/>
    </row>
    <row r="96" spans="1:34" s="4" customFormat="1" ht="15.6" customHeight="1" x14ac:dyDescent="0.2">
      <c r="A96" s="2"/>
      <c r="B96" s="424" t="s">
        <v>48</v>
      </c>
      <c r="C96" s="425"/>
      <c r="D96" s="393"/>
      <c r="E96" s="394"/>
      <c r="F96" s="60"/>
      <c r="G96" s="110"/>
      <c r="H96" s="61"/>
      <c r="I96" s="60"/>
      <c r="J96" s="110"/>
      <c r="K96" s="61"/>
      <c r="L96" s="60"/>
      <c r="M96" s="112"/>
      <c r="N96" s="7"/>
      <c r="O96" s="130"/>
      <c r="R96" s="5"/>
    </row>
    <row r="97" spans="1:34" s="4" customFormat="1" ht="15.6" customHeight="1" x14ac:dyDescent="0.2">
      <c r="A97" s="2"/>
      <c r="B97" s="414" t="s">
        <v>49</v>
      </c>
      <c r="C97" s="426"/>
      <c r="D97" s="77"/>
      <c r="E97" s="77"/>
      <c r="F97" s="60"/>
      <c r="G97" s="85"/>
      <c r="H97" s="61"/>
      <c r="I97" s="60"/>
      <c r="J97" s="85"/>
      <c r="K97" s="61"/>
      <c r="L97" s="60"/>
      <c r="M97" s="101"/>
      <c r="N97" s="7"/>
      <c r="O97" s="130"/>
      <c r="R97" s="5"/>
      <c r="S97" s="2"/>
      <c r="T97" s="2"/>
      <c r="U97" s="2"/>
      <c r="V97" s="2"/>
      <c r="W97" s="2"/>
      <c r="X97" s="2"/>
      <c r="Y97" s="2"/>
      <c r="Z97" s="2"/>
      <c r="AA97" s="2"/>
      <c r="AB97" s="2"/>
      <c r="AC97" s="2"/>
      <c r="AD97" s="2"/>
      <c r="AE97" s="2"/>
      <c r="AF97" s="2"/>
      <c r="AG97" s="2"/>
      <c r="AH97" s="2"/>
    </row>
    <row r="98" spans="1:34" s="4" customFormat="1" ht="15.6" customHeight="1" x14ac:dyDescent="0.2">
      <c r="A98" s="2"/>
      <c r="B98" s="414" t="s">
        <v>49</v>
      </c>
      <c r="C98" s="426"/>
      <c r="D98" s="77"/>
      <c r="E98" s="396"/>
      <c r="F98" s="60"/>
      <c r="G98" s="85"/>
      <c r="H98" s="61"/>
      <c r="I98" s="60"/>
      <c r="J98" s="85"/>
      <c r="K98" s="61"/>
      <c r="L98" s="60"/>
      <c r="M98" s="101"/>
      <c r="N98" s="7"/>
      <c r="O98" s="130"/>
      <c r="R98" s="5"/>
      <c r="S98" s="2"/>
      <c r="T98" s="2"/>
      <c r="U98" s="2"/>
      <c r="V98" s="2"/>
      <c r="W98" s="2"/>
      <c r="X98" s="2"/>
      <c r="Y98" s="2"/>
      <c r="Z98" s="2"/>
      <c r="AA98" s="2"/>
      <c r="AB98" s="2"/>
      <c r="AC98" s="2"/>
      <c r="AD98" s="2"/>
      <c r="AE98" s="2"/>
      <c r="AF98" s="2"/>
      <c r="AG98" s="2"/>
      <c r="AH98" s="2"/>
    </row>
    <row r="99" spans="1:34" s="4" customFormat="1" ht="15.6" customHeight="1" x14ac:dyDescent="0.2">
      <c r="A99" s="2"/>
      <c r="B99" s="414" t="s">
        <v>49</v>
      </c>
      <c r="C99" s="426"/>
      <c r="D99" s="77"/>
      <c r="E99" s="396"/>
      <c r="F99" s="60"/>
      <c r="G99" s="88"/>
      <c r="H99" s="61"/>
      <c r="I99" s="60"/>
      <c r="J99" s="88"/>
      <c r="K99" s="61"/>
      <c r="L99" s="60"/>
      <c r="M99" s="102"/>
      <c r="N99" s="7"/>
      <c r="O99" s="130"/>
      <c r="R99" s="5"/>
    </row>
    <row r="100" spans="1:34" s="4" customFormat="1" ht="15.6" customHeight="1" x14ac:dyDescent="0.2">
      <c r="A100" s="2"/>
      <c r="B100" s="414" t="s">
        <v>53</v>
      </c>
      <c r="C100" s="426"/>
      <c r="D100" s="77"/>
      <c r="E100" s="396"/>
      <c r="F100" s="60"/>
      <c r="G100" s="88"/>
      <c r="H100" s="61"/>
      <c r="I100" s="60"/>
      <c r="J100" s="88"/>
      <c r="K100" s="61"/>
      <c r="L100" s="60"/>
      <c r="M100" s="102"/>
      <c r="N100" s="7"/>
      <c r="O100" s="130"/>
      <c r="R100" s="5"/>
      <c r="S100" s="1"/>
      <c r="T100" s="1"/>
      <c r="U100" s="1"/>
      <c r="V100" s="1"/>
      <c r="W100" s="1"/>
      <c r="X100" s="1"/>
      <c r="Y100" s="1"/>
      <c r="Z100" s="1"/>
      <c r="AA100" s="1"/>
      <c r="AB100" s="1"/>
      <c r="AC100" s="1"/>
      <c r="AD100" s="1"/>
      <c r="AE100" s="1"/>
      <c r="AF100" s="1"/>
      <c r="AG100" s="1"/>
      <c r="AH100" s="1"/>
    </row>
    <row r="101" spans="1:34" s="4" customFormat="1" ht="15.6" customHeight="1" x14ac:dyDescent="0.2">
      <c r="A101" s="2"/>
      <c r="B101" s="427" t="s">
        <v>50</v>
      </c>
      <c r="C101" s="428"/>
      <c r="D101" s="113"/>
      <c r="E101" s="394"/>
      <c r="F101" s="60"/>
      <c r="G101" s="108"/>
      <c r="H101" s="61"/>
      <c r="I101" s="60"/>
      <c r="J101" s="108"/>
      <c r="K101" s="61"/>
      <c r="L101" s="60"/>
      <c r="M101" s="115"/>
      <c r="N101" s="7"/>
      <c r="O101" s="130"/>
      <c r="R101" s="5"/>
      <c r="S101" s="1"/>
      <c r="T101" s="1"/>
      <c r="U101" s="1"/>
      <c r="V101" s="1"/>
      <c r="W101" s="1"/>
      <c r="X101" s="1"/>
      <c r="Y101" s="1"/>
      <c r="Z101" s="1"/>
      <c r="AA101" s="1"/>
      <c r="AB101" s="1"/>
      <c r="AC101" s="1"/>
      <c r="AD101" s="1"/>
      <c r="AE101" s="1"/>
      <c r="AF101" s="1"/>
      <c r="AG101" s="1"/>
      <c r="AH101" s="1"/>
    </row>
    <row r="102" spans="1:34" s="4" customFormat="1" ht="15.6" customHeight="1" x14ac:dyDescent="0.2">
      <c r="A102" s="2"/>
      <c r="B102" s="410" t="s">
        <v>51</v>
      </c>
      <c r="C102" s="411"/>
      <c r="D102" s="77"/>
      <c r="E102" s="396"/>
      <c r="F102" s="60"/>
      <c r="G102" s="88"/>
      <c r="H102" s="61"/>
      <c r="I102" s="60"/>
      <c r="J102" s="88"/>
      <c r="K102" s="61"/>
      <c r="L102" s="60"/>
      <c r="M102" s="102"/>
      <c r="N102" s="7"/>
      <c r="O102" s="130"/>
      <c r="R102" s="5"/>
      <c r="S102" s="1"/>
      <c r="T102" s="1"/>
      <c r="U102" s="1"/>
      <c r="V102" s="1"/>
      <c r="W102" s="1"/>
      <c r="X102" s="1"/>
      <c r="Y102" s="1"/>
      <c r="Z102" s="1"/>
      <c r="AA102" s="1"/>
      <c r="AB102" s="1"/>
      <c r="AC102" s="1"/>
      <c r="AD102" s="1"/>
      <c r="AE102" s="1"/>
      <c r="AF102" s="1"/>
      <c r="AG102" s="1"/>
      <c r="AH102" s="1"/>
    </row>
    <row r="103" spans="1:34" s="4" customFormat="1" ht="15.6" customHeight="1" x14ac:dyDescent="0.2">
      <c r="A103" s="2"/>
      <c r="B103" s="410" t="s">
        <v>51</v>
      </c>
      <c r="C103" s="411"/>
      <c r="D103" s="77"/>
      <c r="E103" s="396"/>
      <c r="F103" s="60"/>
      <c r="G103" s="88"/>
      <c r="H103" s="61"/>
      <c r="I103" s="60"/>
      <c r="J103" s="88"/>
      <c r="K103" s="61"/>
      <c r="L103" s="60"/>
      <c r="M103" s="102"/>
      <c r="N103" s="7"/>
      <c r="O103" s="130"/>
      <c r="R103" s="5"/>
      <c r="S103" s="1"/>
      <c r="T103" s="1"/>
      <c r="U103" s="1"/>
      <c r="V103" s="1"/>
      <c r="W103" s="1"/>
      <c r="X103" s="1"/>
      <c r="Y103" s="1"/>
      <c r="Z103" s="1"/>
      <c r="AA103" s="1"/>
      <c r="AB103" s="1"/>
      <c r="AC103" s="1"/>
      <c r="AD103" s="1"/>
      <c r="AE103" s="1"/>
      <c r="AF103" s="1"/>
      <c r="AG103" s="1"/>
      <c r="AH103" s="1"/>
    </row>
    <row r="104" spans="1:34" s="4" customFormat="1" ht="15.6" customHeight="1" x14ac:dyDescent="0.2">
      <c r="A104" s="2"/>
      <c r="B104" s="410" t="s">
        <v>51</v>
      </c>
      <c r="C104" s="411"/>
      <c r="D104" s="77"/>
      <c r="E104" s="396"/>
      <c r="F104" s="60"/>
      <c r="G104" s="88"/>
      <c r="H104" s="61"/>
      <c r="I104" s="60"/>
      <c r="J104" s="88"/>
      <c r="K104" s="61"/>
      <c r="L104" s="60"/>
      <c r="M104" s="102"/>
      <c r="N104" s="7"/>
      <c r="O104" s="130"/>
      <c r="R104" s="5"/>
      <c r="S104" s="1"/>
      <c r="T104" s="1"/>
      <c r="U104" s="1"/>
      <c r="V104" s="1"/>
      <c r="W104" s="1"/>
      <c r="X104" s="1"/>
      <c r="Y104" s="1"/>
      <c r="Z104" s="1"/>
      <c r="AA104" s="1"/>
      <c r="AB104" s="1"/>
      <c r="AC104" s="1"/>
      <c r="AD104" s="1"/>
      <c r="AE104" s="1"/>
      <c r="AF104" s="1"/>
      <c r="AG104" s="1"/>
      <c r="AH104" s="1"/>
    </row>
    <row r="105" spans="1:34" s="4" customFormat="1" ht="15.6" customHeight="1" x14ac:dyDescent="0.2">
      <c r="A105" s="2"/>
      <c r="B105" s="410" t="s">
        <v>53</v>
      </c>
      <c r="C105" s="411"/>
      <c r="D105" s="77"/>
      <c r="E105" s="396"/>
      <c r="F105" s="60"/>
      <c r="G105" s="88"/>
      <c r="H105" s="61"/>
      <c r="I105" s="60"/>
      <c r="J105" s="88"/>
      <c r="K105" s="61"/>
      <c r="L105" s="60"/>
      <c r="M105" s="102"/>
      <c r="N105" s="7"/>
      <c r="O105" s="130"/>
      <c r="R105" s="5"/>
      <c r="S105" s="1"/>
      <c r="T105" s="1"/>
      <c r="U105" s="1"/>
      <c r="V105" s="1"/>
      <c r="W105" s="1"/>
      <c r="X105" s="1"/>
      <c r="Y105" s="1"/>
      <c r="Z105" s="1"/>
      <c r="AA105" s="1"/>
      <c r="AB105" s="1"/>
      <c r="AC105" s="1"/>
      <c r="AD105" s="1"/>
      <c r="AE105" s="1"/>
      <c r="AF105" s="1"/>
      <c r="AG105" s="1"/>
      <c r="AH105" s="1"/>
    </row>
    <row r="106" spans="1:34" s="4" customFormat="1" ht="15.6" customHeight="1" x14ac:dyDescent="0.2">
      <c r="A106" s="2"/>
      <c r="B106" s="433" t="s">
        <v>52</v>
      </c>
      <c r="C106" s="434"/>
      <c r="D106" s="113"/>
      <c r="E106" s="394"/>
      <c r="F106" s="60"/>
      <c r="G106" s="108"/>
      <c r="H106" s="61"/>
      <c r="I106" s="60"/>
      <c r="J106" s="108"/>
      <c r="K106" s="61"/>
      <c r="L106" s="60"/>
      <c r="M106" s="115"/>
      <c r="N106" s="7"/>
      <c r="O106" s="130"/>
      <c r="R106" s="5"/>
      <c r="S106" s="1"/>
      <c r="T106" s="1"/>
      <c r="U106" s="1"/>
      <c r="V106" s="1"/>
      <c r="W106" s="1"/>
      <c r="X106" s="1"/>
      <c r="Y106" s="1"/>
      <c r="Z106" s="1"/>
      <c r="AA106" s="1"/>
      <c r="AB106" s="1"/>
      <c r="AC106" s="1"/>
      <c r="AD106" s="1"/>
      <c r="AE106" s="1"/>
      <c r="AF106" s="1"/>
      <c r="AG106" s="1"/>
      <c r="AH106" s="1"/>
    </row>
    <row r="107" spans="1:34" s="4" customFormat="1" ht="15.6" customHeight="1" x14ac:dyDescent="0.2">
      <c r="A107" s="2"/>
      <c r="B107" s="416" t="s">
        <v>51</v>
      </c>
      <c r="C107" s="417"/>
      <c r="D107" s="77"/>
      <c r="E107" s="396"/>
      <c r="F107" s="60"/>
      <c r="G107" s="88"/>
      <c r="H107" s="61"/>
      <c r="I107" s="60"/>
      <c r="J107" s="88"/>
      <c r="K107" s="61"/>
      <c r="L107" s="60"/>
      <c r="M107" s="102"/>
      <c r="N107" s="7"/>
      <c r="O107" s="130"/>
      <c r="R107" s="5"/>
      <c r="S107" s="1"/>
      <c r="T107" s="1"/>
      <c r="U107" s="1"/>
      <c r="V107" s="1"/>
      <c r="W107" s="1"/>
      <c r="X107" s="1"/>
      <c r="Y107" s="1"/>
      <c r="Z107" s="1"/>
      <c r="AA107" s="1"/>
      <c r="AB107" s="1"/>
      <c r="AC107" s="1"/>
      <c r="AD107" s="1"/>
      <c r="AE107" s="1"/>
      <c r="AF107" s="1"/>
      <c r="AG107" s="1"/>
      <c r="AH107" s="1"/>
    </row>
    <row r="108" spans="1:34" s="4" customFormat="1" ht="15.6" customHeight="1" x14ac:dyDescent="0.2">
      <c r="A108" s="2"/>
      <c r="B108" s="416" t="s">
        <v>51</v>
      </c>
      <c r="C108" s="417"/>
      <c r="D108" s="77"/>
      <c r="E108" s="396"/>
      <c r="F108" s="60"/>
      <c r="G108" s="88"/>
      <c r="H108" s="61"/>
      <c r="I108" s="60"/>
      <c r="J108" s="88"/>
      <c r="K108" s="61"/>
      <c r="L108" s="60"/>
      <c r="M108" s="102"/>
      <c r="N108" s="7"/>
      <c r="O108" s="130"/>
      <c r="R108" s="5"/>
      <c r="S108" s="1"/>
      <c r="T108" s="1"/>
      <c r="U108" s="1"/>
      <c r="V108" s="1"/>
      <c r="W108" s="1"/>
      <c r="X108" s="1"/>
      <c r="Y108" s="1"/>
      <c r="Z108" s="1"/>
      <c r="AA108" s="1"/>
      <c r="AB108" s="1"/>
      <c r="AC108" s="1"/>
      <c r="AD108" s="1"/>
      <c r="AE108" s="1"/>
      <c r="AF108" s="1"/>
      <c r="AG108" s="1"/>
      <c r="AH108" s="1"/>
    </row>
    <row r="109" spans="1:34" s="4" customFormat="1" ht="15.6" customHeight="1" x14ac:dyDescent="0.2">
      <c r="A109" s="2"/>
      <c r="B109" s="416" t="s">
        <v>51</v>
      </c>
      <c r="C109" s="417"/>
      <c r="D109" s="77"/>
      <c r="E109" s="396"/>
      <c r="F109" s="60"/>
      <c r="G109" s="88"/>
      <c r="H109" s="61"/>
      <c r="I109" s="60"/>
      <c r="J109" s="88"/>
      <c r="K109" s="61"/>
      <c r="L109" s="60"/>
      <c r="M109" s="102"/>
      <c r="N109" s="7"/>
      <c r="O109" s="130"/>
      <c r="R109" s="5"/>
      <c r="S109" s="1"/>
      <c r="T109" s="1"/>
      <c r="U109" s="1"/>
      <c r="V109" s="1"/>
      <c r="W109" s="1"/>
      <c r="X109" s="1"/>
      <c r="Y109" s="1"/>
      <c r="Z109" s="1"/>
      <c r="AA109" s="1"/>
      <c r="AB109" s="1"/>
      <c r="AC109" s="1"/>
      <c r="AD109" s="1"/>
      <c r="AE109" s="1"/>
      <c r="AF109" s="1"/>
      <c r="AG109" s="1"/>
      <c r="AH109" s="1"/>
    </row>
    <row r="110" spans="1:34" s="4" customFormat="1" ht="15.6" customHeight="1" x14ac:dyDescent="0.2">
      <c r="A110" s="2"/>
      <c r="B110" s="429" t="s">
        <v>53</v>
      </c>
      <c r="C110" s="430"/>
      <c r="D110" s="77"/>
      <c r="E110" s="396"/>
      <c r="F110" s="60"/>
      <c r="G110" s="88"/>
      <c r="H110" s="61"/>
      <c r="I110" s="60"/>
      <c r="J110" s="88"/>
      <c r="K110" s="61"/>
      <c r="L110" s="60"/>
      <c r="M110" s="102"/>
      <c r="N110" s="7"/>
      <c r="O110" s="130"/>
      <c r="R110" s="5"/>
      <c r="S110" s="1"/>
      <c r="T110" s="1"/>
      <c r="U110" s="1"/>
      <c r="V110" s="1"/>
      <c r="W110" s="1"/>
      <c r="X110" s="1"/>
      <c r="Y110" s="1"/>
      <c r="Z110" s="1"/>
      <c r="AA110" s="1"/>
      <c r="AB110" s="1"/>
      <c r="AC110" s="1"/>
      <c r="AD110" s="1"/>
      <c r="AE110" s="1"/>
      <c r="AF110" s="1"/>
      <c r="AG110" s="1"/>
      <c r="AH110" s="1"/>
    </row>
    <row r="111" spans="1:34" s="4" customFormat="1" ht="15.6" customHeight="1" x14ac:dyDescent="0.2">
      <c r="A111" s="2"/>
      <c r="B111" s="418" t="s">
        <v>54</v>
      </c>
      <c r="C111" s="419"/>
      <c r="D111" s="113"/>
      <c r="E111" s="394"/>
      <c r="F111" s="60"/>
      <c r="G111" s="108"/>
      <c r="H111" s="61"/>
      <c r="I111" s="60"/>
      <c r="J111" s="108"/>
      <c r="K111" s="61"/>
      <c r="L111" s="60"/>
      <c r="M111" s="115"/>
      <c r="N111" s="7"/>
      <c r="O111" s="130"/>
      <c r="R111" s="5"/>
      <c r="S111" s="1"/>
      <c r="T111" s="1"/>
      <c r="U111" s="1"/>
      <c r="V111" s="1"/>
      <c r="W111" s="1"/>
      <c r="X111" s="1"/>
      <c r="Y111" s="1"/>
      <c r="Z111" s="1"/>
      <c r="AA111" s="1"/>
      <c r="AB111" s="1"/>
      <c r="AC111" s="1"/>
      <c r="AD111" s="1"/>
      <c r="AE111" s="1"/>
      <c r="AF111" s="1"/>
      <c r="AG111" s="1"/>
      <c r="AH111" s="1"/>
    </row>
    <row r="112" spans="1:34" s="4" customFormat="1" ht="15.6" customHeight="1" x14ac:dyDescent="0.2">
      <c r="A112" s="2"/>
      <c r="B112" s="422" t="s">
        <v>55</v>
      </c>
      <c r="C112" s="423"/>
      <c r="D112" s="77"/>
      <c r="E112" s="396"/>
      <c r="F112" s="60"/>
      <c r="G112" s="88"/>
      <c r="H112" s="61"/>
      <c r="I112" s="60"/>
      <c r="J112" s="88"/>
      <c r="K112" s="61"/>
      <c r="L112" s="60"/>
      <c r="M112" s="102"/>
      <c r="N112" s="7"/>
      <c r="O112" s="130"/>
      <c r="R112" s="5"/>
      <c r="S112" s="1"/>
      <c r="T112" s="1"/>
      <c r="U112" s="1"/>
      <c r="V112" s="1"/>
      <c r="W112" s="1"/>
      <c r="X112" s="1"/>
      <c r="Y112" s="1"/>
      <c r="Z112" s="1"/>
      <c r="AA112" s="1"/>
      <c r="AB112" s="1"/>
      <c r="AC112" s="1"/>
      <c r="AD112" s="1"/>
      <c r="AE112" s="1"/>
      <c r="AF112" s="1"/>
      <c r="AG112" s="1"/>
      <c r="AH112" s="1"/>
    </row>
    <row r="113" spans="1:35" s="4" customFormat="1" ht="15.6" customHeight="1" x14ac:dyDescent="0.2">
      <c r="A113" s="2"/>
      <c r="B113" s="422" t="s">
        <v>55</v>
      </c>
      <c r="C113" s="423"/>
      <c r="D113" s="77"/>
      <c r="E113" s="396"/>
      <c r="F113" s="60"/>
      <c r="G113" s="88"/>
      <c r="H113" s="61"/>
      <c r="I113" s="60"/>
      <c r="J113" s="88"/>
      <c r="K113" s="61"/>
      <c r="L113" s="60"/>
      <c r="M113" s="102"/>
      <c r="N113" s="7"/>
      <c r="O113" s="130"/>
      <c r="R113" s="5"/>
      <c r="S113" s="1"/>
      <c r="T113" s="1"/>
      <c r="U113" s="1"/>
      <c r="V113" s="1"/>
      <c r="W113" s="1"/>
      <c r="X113" s="1"/>
      <c r="Y113" s="1"/>
      <c r="Z113" s="1"/>
      <c r="AA113" s="1"/>
      <c r="AB113" s="1"/>
      <c r="AC113" s="1"/>
      <c r="AD113" s="1"/>
      <c r="AE113" s="1"/>
      <c r="AF113" s="1"/>
      <c r="AG113" s="1"/>
      <c r="AH113" s="1"/>
    </row>
    <row r="114" spans="1:35" s="4" customFormat="1" ht="15.6" customHeight="1" x14ac:dyDescent="0.25">
      <c r="A114" s="2"/>
      <c r="B114" s="435" t="s">
        <v>55</v>
      </c>
      <c r="C114" s="436"/>
      <c r="D114" s="77"/>
      <c r="E114" s="396"/>
      <c r="F114" s="60"/>
      <c r="G114" s="88"/>
      <c r="H114" s="61"/>
      <c r="I114" s="60"/>
      <c r="J114" s="88"/>
      <c r="K114" s="61"/>
      <c r="L114" s="60"/>
      <c r="M114" s="102"/>
      <c r="N114" s="7"/>
      <c r="O114" s="241"/>
      <c r="R114" s="5"/>
      <c r="S114" s="1"/>
      <c r="T114" s="1"/>
      <c r="U114" s="1"/>
      <c r="V114" s="1"/>
      <c r="W114" s="1"/>
      <c r="X114" s="1"/>
      <c r="Y114" s="1"/>
      <c r="Z114" s="1"/>
      <c r="AA114" s="1"/>
      <c r="AB114" s="1"/>
      <c r="AC114" s="1"/>
      <c r="AD114" s="1"/>
      <c r="AE114" s="1"/>
      <c r="AF114" s="1"/>
      <c r="AG114" s="1"/>
      <c r="AH114" s="1"/>
    </row>
    <row r="115" spans="1:35" s="4" customFormat="1" ht="15.6" customHeight="1" x14ac:dyDescent="0.25">
      <c r="B115" s="437" t="s">
        <v>53</v>
      </c>
      <c r="C115" s="438"/>
      <c r="D115" s="77"/>
      <c r="E115" s="396"/>
      <c r="F115" s="62"/>
      <c r="G115" s="88"/>
      <c r="H115" s="61"/>
      <c r="I115" s="60"/>
      <c r="J115" s="88"/>
      <c r="K115" s="61"/>
      <c r="L115" s="62"/>
      <c r="M115" s="102"/>
      <c r="N115" s="7"/>
      <c r="O115" s="241" t="s">
        <v>74</v>
      </c>
      <c r="R115" s="63"/>
      <c r="S115" s="1"/>
      <c r="T115" s="1"/>
      <c r="U115" s="1"/>
      <c r="V115" s="1"/>
      <c r="W115" s="1"/>
      <c r="X115" s="1"/>
      <c r="Y115" s="1"/>
      <c r="Z115" s="1"/>
      <c r="AA115" s="1"/>
      <c r="AB115" s="1"/>
      <c r="AC115" s="1"/>
      <c r="AD115" s="1"/>
      <c r="AE115" s="1"/>
      <c r="AF115" s="1"/>
      <c r="AG115" s="1"/>
      <c r="AH115" s="1"/>
    </row>
    <row r="116" spans="1:35" s="2" customFormat="1" ht="15.6" customHeight="1" thickBot="1" x14ac:dyDescent="0.25">
      <c r="B116" s="57"/>
      <c r="C116" s="58"/>
      <c r="D116" s="58"/>
      <c r="E116" s="64"/>
      <c r="F116" s="65" t="s">
        <v>57</v>
      </c>
      <c r="G116" s="95">
        <f>SUM(G96:G115)</f>
        <v>0</v>
      </c>
      <c r="H116" s="64"/>
      <c r="I116" s="65"/>
      <c r="J116" s="95">
        <f>SUM(J96:J115)</f>
        <v>0</v>
      </c>
      <c r="K116" s="64"/>
      <c r="L116" s="65"/>
      <c r="M116" s="95">
        <f>SUM(M96:M115)</f>
        <v>0</v>
      </c>
      <c r="N116" s="46"/>
      <c r="O116" s="97">
        <f>G116+M116+J116</f>
        <v>0</v>
      </c>
      <c r="R116" s="6"/>
      <c r="S116" s="1"/>
      <c r="T116" s="1"/>
      <c r="U116" s="1"/>
      <c r="V116" s="1"/>
      <c r="W116" s="1"/>
      <c r="X116" s="1"/>
      <c r="Y116" s="1"/>
      <c r="Z116" s="1"/>
      <c r="AA116" s="1"/>
      <c r="AB116" s="1"/>
      <c r="AC116" s="1"/>
      <c r="AD116" s="1"/>
      <c r="AE116" s="1"/>
      <c r="AF116" s="1"/>
      <c r="AG116" s="1"/>
      <c r="AH116" s="1"/>
    </row>
    <row r="117" spans="1:35" s="2" customFormat="1" ht="15.6" customHeight="1" thickBot="1" x14ac:dyDescent="0.25">
      <c r="R117" s="6"/>
      <c r="S117" s="1"/>
      <c r="T117" s="1"/>
      <c r="U117" s="1"/>
      <c r="V117" s="1"/>
      <c r="W117" s="1"/>
      <c r="X117" s="1"/>
      <c r="Y117" s="1"/>
      <c r="Z117" s="1"/>
      <c r="AA117" s="1"/>
      <c r="AB117" s="1"/>
      <c r="AC117" s="1"/>
      <c r="AD117" s="1"/>
      <c r="AE117" s="1"/>
      <c r="AF117" s="1"/>
      <c r="AG117" s="1"/>
      <c r="AH117" s="1"/>
    </row>
    <row r="118" spans="1:35" s="2" customFormat="1" ht="23.25" customHeight="1" x14ac:dyDescent="0.2">
      <c r="A118" s="239" t="s">
        <v>75</v>
      </c>
      <c r="B118" s="237" t="s">
        <v>76</v>
      </c>
      <c r="C118" s="10"/>
      <c r="D118" s="10"/>
      <c r="E118" s="15"/>
      <c r="F118" s="10" t="s">
        <v>39</v>
      </c>
      <c r="G118" s="11"/>
      <c r="H118" s="11"/>
      <c r="I118" s="12" t="s">
        <v>40</v>
      </c>
      <c r="J118" s="11"/>
      <c r="K118" s="11"/>
      <c r="L118" s="10" t="s">
        <v>41</v>
      </c>
      <c r="M118" s="11"/>
      <c r="N118" s="3"/>
      <c r="O118" s="47"/>
      <c r="Q118" s="4"/>
      <c r="R118" s="1"/>
      <c r="T118" s="1"/>
      <c r="U118" s="1"/>
      <c r="V118" s="1"/>
      <c r="W118" s="1"/>
      <c r="X118" s="1"/>
      <c r="Y118" s="1"/>
      <c r="Z118" s="1"/>
      <c r="AA118" s="1"/>
      <c r="AB118" s="1"/>
      <c r="AC118" s="1"/>
      <c r="AD118" s="1"/>
      <c r="AE118" s="1"/>
      <c r="AF118" s="1"/>
      <c r="AG118" s="1"/>
      <c r="AH118" s="1"/>
    </row>
    <row r="119" spans="1:35" s="2" customFormat="1" ht="21" customHeight="1" x14ac:dyDescent="0.2">
      <c r="B119" s="400" t="s">
        <v>42</v>
      </c>
      <c r="C119" s="401"/>
      <c r="D119" s="124" t="s">
        <v>73</v>
      </c>
      <c r="E119" s="125"/>
      <c r="F119" s="24"/>
      <c r="G119" s="25" t="s">
        <v>61</v>
      </c>
      <c r="H119" s="25"/>
      <c r="I119" s="24"/>
      <c r="J119" s="25" t="s">
        <v>61</v>
      </c>
      <c r="K119" s="25"/>
      <c r="L119" s="24"/>
      <c r="M119" s="27" t="s">
        <v>61</v>
      </c>
      <c r="N119" s="120"/>
      <c r="O119" s="130"/>
      <c r="R119" s="1"/>
      <c r="T119" s="1"/>
      <c r="U119" s="1"/>
      <c r="V119" s="1"/>
      <c r="W119" s="1"/>
      <c r="X119" s="1"/>
      <c r="Y119" s="1"/>
      <c r="Z119" s="1"/>
      <c r="AA119" s="1"/>
      <c r="AB119" s="1"/>
      <c r="AC119" s="1"/>
      <c r="AD119" s="1"/>
      <c r="AE119" s="1"/>
      <c r="AF119" s="1"/>
      <c r="AG119" s="1"/>
      <c r="AH119" s="1"/>
    </row>
    <row r="120" spans="1:35" s="4" customFormat="1" ht="15.6" customHeight="1" x14ac:dyDescent="0.2">
      <c r="A120" s="2"/>
      <c r="B120" s="453" t="s">
        <v>48</v>
      </c>
      <c r="C120" s="454"/>
      <c r="D120" s="393"/>
      <c r="E120" s="394"/>
      <c r="F120" s="60"/>
      <c r="G120" s="110"/>
      <c r="H120" s="61"/>
      <c r="I120" s="60"/>
      <c r="J120" s="110"/>
      <c r="K120" s="61"/>
      <c r="L120" s="60"/>
      <c r="M120" s="112"/>
      <c r="N120" s="7"/>
      <c r="O120" s="130"/>
      <c r="R120" s="1"/>
      <c r="T120" s="1"/>
      <c r="U120" s="1"/>
      <c r="V120" s="1"/>
      <c r="W120" s="1"/>
      <c r="X120" s="1"/>
      <c r="Y120" s="1"/>
      <c r="Z120" s="1"/>
      <c r="AA120" s="1"/>
      <c r="AB120" s="1"/>
      <c r="AC120" s="1"/>
      <c r="AD120" s="1"/>
      <c r="AE120" s="1"/>
      <c r="AF120" s="1"/>
      <c r="AG120" s="1"/>
      <c r="AH120" s="1"/>
    </row>
    <row r="121" spans="1:35" s="4" customFormat="1" ht="15.6" customHeight="1" x14ac:dyDescent="0.2">
      <c r="A121" s="2"/>
      <c r="B121" s="457" t="s">
        <v>49</v>
      </c>
      <c r="C121" s="458"/>
      <c r="D121" s="412"/>
      <c r="E121" s="413"/>
      <c r="F121" s="60"/>
      <c r="G121" s="85"/>
      <c r="H121" s="61"/>
      <c r="I121" s="60"/>
      <c r="J121" s="85"/>
      <c r="K121" s="61"/>
      <c r="L121" s="60"/>
      <c r="M121" s="101"/>
      <c r="N121" s="7"/>
      <c r="O121" s="130"/>
      <c r="R121" s="1"/>
      <c r="S121" s="1"/>
      <c r="T121" s="1"/>
      <c r="U121" s="1"/>
      <c r="V121" s="1"/>
      <c r="W121" s="1"/>
      <c r="X121" s="1"/>
      <c r="Y121" s="1"/>
      <c r="Z121" s="1"/>
      <c r="AA121" s="1"/>
      <c r="AB121" s="1"/>
      <c r="AC121" s="1"/>
      <c r="AD121" s="1"/>
      <c r="AE121" s="1"/>
      <c r="AF121" s="1"/>
      <c r="AG121" s="1"/>
      <c r="AH121" s="1"/>
    </row>
    <row r="122" spans="1:35" s="2" customFormat="1" ht="15" customHeight="1" x14ac:dyDescent="0.2">
      <c r="B122" s="457" t="s">
        <v>49</v>
      </c>
      <c r="C122" s="458"/>
      <c r="D122" s="412"/>
      <c r="E122" s="413"/>
      <c r="F122" s="60"/>
      <c r="G122" s="85"/>
      <c r="H122" s="61"/>
      <c r="I122" s="60"/>
      <c r="J122" s="85"/>
      <c r="K122" s="61"/>
      <c r="L122" s="60"/>
      <c r="M122" s="101"/>
      <c r="N122" s="7"/>
      <c r="O122" s="130"/>
      <c r="Q122" s="4"/>
      <c r="R122" s="1"/>
      <c r="S122" s="1"/>
      <c r="T122" s="1"/>
      <c r="U122" s="1"/>
      <c r="V122" s="1"/>
      <c r="W122" s="1"/>
      <c r="X122" s="1"/>
      <c r="Y122" s="1"/>
      <c r="Z122" s="1"/>
      <c r="AA122" s="1"/>
      <c r="AB122" s="1"/>
      <c r="AC122" s="1"/>
      <c r="AD122" s="1"/>
      <c r="AE122" s="1"/>
      <c r="AF122" s="1"/>
      <c r="AG122" s="1"/>
      <c r="AH122" s="1"/>
    </row>
    <row r="123" spans="1:35" s="2" customFormat="1" ht="15.6" customHeight="1" x14ac:dyDescent="0.2">
      <c r="B123" s="457" t="s">
        <v>49</v>
      </c>
      <c r="C123" s="458"/>
      <c r="D123" s="412"/>
      <c r="E123" s="413"/>
      <c r="F123" s="60"/>
      <c r="G123" s="88"/>
      <c r="H123" s="61"/>
      <c r="I123" s="60"/>
      <c r="J123" s="88"/>
      <c r="K123" s="61"/>
      <c r="L123" s="60"/>
      <c r="M123" s="102"/>
      <c r="N123" s="7"/>
      <c r="O123" s="130"/>
      <c r="Q123" s="4"/>
      <c r="R123" s="1"/>
      <c r="S123" s="6"/>
      <c r="T123" s="1"/>
      <c r="U123" s="1"/>
      <c r="V123" s="1"/>
      <c r="W123" s="1"/>
      <c r="X123" s="1"/>
      <c r="Y123" s="1"/>
      <c r="Z123" s="1"/>
      <c r="AA123" s="1"/>
      <c r="AB123" s="1"/>
      <c r="AC123" s="1"/>
      <c r="AD123" s="1"/>
      <c r="AE123" s="1"/>
      <c r="AF123" s="1"/>
      <c r="AG123" s="1"/>
      <c r="AH123" s="1"/>
      <c r="AI123" s="1"/>
    </row>
    <row r="124" spans="1:35" x14ac:dyDescent="0.2">
      <c r="A124" s="2"/>
      <c r="B124" s="457" t="s">
        <v>53</v>
      </c>
      <c r="C124" s="458"/>
      <c r="D124" s="412"/>
      <c r="E124" s="413"/>
      <c r="F124" s="60"/>
      <c r="G124" s="88"/>
      <c r="H124" s="61"/>
      <c r="I124" s="60"/>
      <c r="J124" s="88"/>
      <c r="K124" s="61"/>
      <c r="L124" s="60"/>
      <c r="M124" s="102"/>
      <c r="N124" s="7"/>
      <c r="O124" s="130"/>
      <c r="Q124" s="4"/>
    </row>
    <row r="125" spans="1:35" x14ac:dyDescent="0.2">
      <c r="A125" s="2"/>
      <c r="B125" s="455" t="s">
        <v>50</v>
      </c>
      <c r="C125" s="450"/>
      <c r="D125" s="393"/>
      <c r="E125" s="394"/>
      <c r="F125" s="60"/>
      <c r="G125" s="108"/>
      <c r="H125" s="61"/>
      <c r="I125" s="60"/>
      <c r="J125" s="108"/>
      <c r="K125" s="61"/>
      <c r="L125" s="60"/>
      <c r="M125" s="115"/>
      <c r="N125" s="7"/>
      <c r="O125" s="130"/>
      <c r="Q125" s="4"/>
    </row>
    <row r="126" spans="1:35" x14ac:dyDescent="0.2">
      <c r="A126" s="2"/>
      <c r="B126" s="456" t="s">
        <v>51</v>
      </c>
      <c r="C126" s="448"/>
      <c r="D126" s="412"/>
      <c r="E126" s="413"/>
      <c r="F126" s="60"/>
      <c r="G126" s="88"/>
      <c r="H126" s="61"/>
      <c r="I126" s="60"/>
      <c r="J126" s="88"/>
      <c r="K126" s="61"/>
      <c r="L126" s="60"/>
      <c r="M126" s="102"/>
      <c r="N126" s="7"/>
      <c r="O126" s="130"/>
      <c r="Q126" s="4"/>
    </row>
    <row r="127" spans="1:35" x14ac:dyDescent="0.2">
      <c r="A127" s="2"/>
      <c r="B127" s="456" t="s">
        <v>51</v>
      </c>
      <c r="C127" s="448"/>
      <c r="D127" s="412"/>
      <c r="E127" s="413"/>
      <c r="F127" s="60"/>
      <c r="G127" s="88"/>
      <c r="H127" s="61"/>
      <c r="I127" s="60"/>
      <c r="J127" s="88"/>
      <c r="K127" s="61"/>
      <c r="L127" s="60"/>
      <c r="M127" s="102"/>
      <c r="N127" s="7"/>
      <c r="O127" s="130"/>
      <c r="Q127" s="4"/>
    </row>
    <row r="128" spans="1:35" x14ac:dyDescent="0.2">
      <c r="A128" s="2"/>
      <c r="B128" s="456" t="s">
        <v>51</v>
      </c>
      <c r="C128" s="448"/>
      <c r="D128" s="412"/>
      <c r="E128" s="413"/>
      <c r="F128" s="60"/>
      <c r="G128" s="88"/>
      <c r="H128" s="61"/>
      <c r="I128" s="60"/>
      <c r="J128" s="88"/>
      <c r="K128" s="61"/>
      <c r="L128" s="60"/>
      <c r="M128" s="102"/>
      <c r="N128" s="7"/>
      <c r="O128" s="130"/>
      <c r="Q128" s="4"/>
    </row>
    <row r="129" spans="1:17" x14ac:dyDescent="0.2">
      <c r="A129" s="2"/>
      <c r="B129" s="456" t="s">
        <v>77</v>
      </c>
      <c r="C129" s="448"/>
      <c r="D129" s="412"/>
      <c r="E129" s="413"/>
      <c r="F129" s="60"/>
      <c r="G129" s="88"/>
      <c r="H129" s="61"/>
      <c r="I129" s="60"/>
      <c r="J129" s="88"/>
      <c r="K129" s="61"/>
      <c r="L129" s="60"/>
      <c r="M129" s="102"/>
      <c r="N129" s="7"/>
      <c r="O129" s="130"/>
      <c r="Q129" s="4"/>
    </row>
    <row r="130" spans="1:17" x14ac:dyDescent="0.2">
      <c r="A130" s="2"/>
      <c r="B130" s="451" t="s">
        <v>52</v>
      </c>
      <c r="C130" s="452"/>
      <c r="D130" s="393"/>
      <c r="E130" s="394"/>
      <c r="F130" s="60"/>
      <c r="G130" s="108"/>
      <c r="H130" s="61"/>
      <c r="I130" s="60"/>
      <c r="J130" s="108"/>
      <c r="K130" s="61"/>
      <c r="L130" s="60"/>
      <c r="M130" s="115"/>
      <c r="N130" s="7"/>
      <c r="O130" s="130"/>
      <c r="Q130" s="4"/>
    </row>
    <row r="131" spans="1:17" x14ac:dyDescent="0.2">
      <c r="A131" s="2"/>
      <c r="B131" s="445" t="s">
        <v>51</v>
      </c>
      <c r="C131" s="446"/>
      <c r="D131" s="412"/>
      <c r="E131" s="413"/>
      <c r="F131" s="60"/>
      <c r="G131" s="88"/>
      <c r="H131" s="61"/>
      <c r="I131" s="60"/>
      <c r="J131" s="88"/>
      <c r="K131" s="61"/>
      <c r="L131" s="60"/>
      <c r="M131" s="102"/>
      <c r="N131" s="7"/>
      <c r="O131" s="130"/>
      <c r="Q131" s="4"/>
    </row>
    <row r="132" spans="1:17" x14ac:dyDescent="0.2">
      <c r="A132" s="2"/>
      <c r="B132" s="445" t="s">
        <v>51</v>
      </c>
      <c r="C132" s="446"/>
      <c r="D132" s="412"/>
      <c r="E132" s="413"/>
      <c r="F132" s="60"/>
      <c r="G132" s="88"/>
      <c r="H132" s="61"/>
      <c r="I132" s="60"/>
      <c r="J132" s="88"/>
      <c r="K132" s="61"/>
      <c r="L132" s="60"/>
      <c r="M132" s="102"/>
      <c r="N132" s="7"/>
      <c r="O132" s="130"/>
      <c r="Q132" s="4"/>
    </row>
    <row r="133" spans="1:17" x14ac:dyDescent="0.2">
      <c r="A133" s="2"/>
      <c r="B133" s="445" t="s">
        <v>51</v>
      </c>
      <c r="C133" s="446"/>
      <c r="D133" s="412"/>
      <c r="E133" s="413"/>
      <c r="F133" s="60"/>
      <c r="G133" s="88"/>
      <c r="H133" s="61"/>
      <c r="I133" s="60"/>
      <c r="J133" s="88"/>
      <c r="K133" s="61"/>
      <c r="L133" s="60"/>
      <c r="M133" s="102"/>
      <c r="N133" s="7"/>
      <c r="O133" s="130"/>
      <c r="Q133" s="4"/>
    </row>
    <row r="134" spans="1:17" x14ac:dyDescent="0.2">
      <c r="A134" s="2"/>
      <c r="B134" s="445" t="s">
        <v>53</v>
      </c>
      <c r="C134" s="446"/>
      <c r="D134" s="412"/>
      <c r="E134" s="413"/>
      <c r="F134" s="60"/>
      <c r="G134" s="88"/>
      <c r="H134" s="61"/>
      <c r="I134" s="60"/>
      <c r="J134" s="88"/>
      <c r="K134" s="61"/>
      <c r="L134" s="60"/>
      <c r="M134" s="102"/>
      <c r="N134" s="7"/>
      <c r="O134" s="130"/>
      <c r="Q134" s="4"/>
    </row>
    <row r="135" spans="1:17" x14ac:dyDescent="0.2">
      <c r="A135" s="2"/>
      <c r="B135" s="449" t="s">
        <v>54</v>
      </c>
      <c r="C135" s="450"/>
      <c r="D135" s="393"/>
      <c r="E135" s="394"/>
      <c r="F135" s="60"/>
      <c r="G135" s="108"/>
      <c r="H135" s="61"/>
      <c r="I135" s="60"/>
      <c r="J135" s="108"/>
      <c r="K135" s="61"/>
      <c r="L135" s="60"/>
      <c r="M135" s="115"/>
      <c r="N135" s="7"/>
      <c r="O135" s="130"/>
      <c r="Q135" s="4"/>
    </row>
    <row r="136" spans="1:17" x14ac:dyDescent="0.2">
      <c r="A136" s="2"/>
      <c r="B136" s="447" t="s">
        <v>55</v>
      </c>
      <c r="C136" s="448"/>
      <c r="D136" s="412"/>
      <c r="E136" s="413"/>
      <c r="F136" s="60"/>
      <c r="G136" s="88"/>
      <c r="H136" s="61"/>
      <c r="I136" s="60"/>
      <c r="J136" s="88"/>
      <c r="K136" s="61"/>
      <c r="L136" s="60"/>
      <c r="M136" s="102"/>
      <c r="N136" s="7"/>
      <c r="O136" s="130"/>
      <c r="Q136" s="4"/>
    </row>
    <row r="137" spans="1:17" x14ac:dyDescent="0.2">
      <c r="A137" s="2"/>
      <c r="B137" s="447" t="s">
        <v>55</v>
      </c>
      <c r="C137" s="448"/>
      <c r="D137" s="412"/>
      <c r="E137" s="413"/>
      <c r="F137" s="60"/>
      <c r="G137" s="88"/>
      <c r="H137" s="61"/>
      <c r="I137" s="60"/>
      <c r="J137" s="88"/>
      <c r="K137" s="61"/>
      <c r="L137" s="60"/>
      <c r="M137" s="102"/>
      <c r="N137" s="7"/>
      <c r="O137" s="130"/>
      <c r="Q137" s="4"/>
    </row>
    <row r="138" spans="1:17" ht="15" x14ac:dyDescent="0.25">
      <c r="A138" s="2"/>
      <c r="B138" s="447" t="s">
        <v>55</v>
      </c>
      <c r="C138" s="448"/>
      <c r="D138" s="412"/>
      <c r="E138" s="413"/>
      <c r="F138" s="60"/>
      <c r="G138" s="88"/>
      <c r="H138" s="61"/>
      <c r="I138" s="60"/>
      <c r="J138" s="88"/>
      <c r="K138" s="61"/>
      <c r="L138" s="60"/>
      <c r="M138" s="102"/>
      <c r="N138" s="7"/>
      <c r="O138" s="241" t="s">
        <v>78</v>
      </c>
      <c r="Q138" s="4"/>
    </row>
    <row r="139" spans="1:17" ht="15" x14ac:dyDescent="0.25">
      <c r="A139" s="4"/>
      <c r="B139" s="447" t="s">
        <v>53</v>
      </c>
      <c r="C139" s="448"/>
      <c r="D139" s="412"/>
      <c r="E139" s="413"/>
      <c r="F139" s="62"/>
      <c r="G139" s="88"/>
      <c r="H139" s="61"/>
      <c r="I139" s="60"/>
      <c r="J139" s="88"/>
      <c r="K139" s="61"/>
      <c r="L139" s="62"/>
      <c r="M139" s="102"/>
      <c r="N139" s="7"/>
      <c r="O139" s="241" t="s">
        <v>79</v>
      </c>
      <c r="Q139" s="56"/>
    </row>
    <row r="140" spans="1:17" ht="13.5" thickBot="1" x14ac:dyDescent="0.25">
      <c r="A140" s="2"/>
      <c r="B140" s="57"/>
      <c r="C140" s="58"/>
      <c r="D140" s="58"/>
      <c r="E140" s="64"/>
      <c r="F140" s="65" t="s">
        <v>57</v>
      </c>
      <c r="G140" s="95">
        <f>SUM(G120:G139)</f>
        <v>0</v>
      </c>
      <c r="H140" s="64"/>
      <c r="I140" s="65"/>
      <c r="J140" s="95">
        <f>SUM(J120:J139)</f>
        <v>0</v>
      </c>
      <c r="K140" s="64"/>
      <c r="L140" s="65"/>
      <c r="M140" s="95">
        <f>SUM(M120:M139)</f>
        <v>0</v>
      </c>
      <c r="N140" s="46"/>
      <c r="O140" s="97">
        <f>G140+M140+J140</f>
        <v>0</v>
      </c>
      <c r="Q140" s="2"/>
    </row>
    <row r="141" spans="1:17" ht="13.5" thickBot="1" x14ac:dyDescent="0.25">
      <c r="A141" s="2"/>
      <c r="B141" s="18"/>
      <c r="C141" s="18"/>
      <c r="D141" s="18"/>
      <c r="E141" s="19"/>
      <c r="F141" s="18"/>
      <c r="G141" s="99"/>
      <c r="H141" s="19"/>
      <c r="I141" s="18"/>
      <c r="J141" s="99"/>
      <c r="K141" s="19"/>
      <c r="L141" s="18"/>
      <c r="M141" s="99"/>
      <c r="N141" s="120"/>
      <c r="O141" s="103"/>
      <c r="Q141" s="2"/>
    </row>
    <row r="142" spans="1:17" ht="15.75" x14ac:dyDescent="0.25">
      <c r="A142" s="238" t="s">
        <v>80</v>
      </c>
      <c r="B142" s="237" t="s">
        <v>81</v>
      </c>
      <c r="C142" s="10"/>
      <c r="D142" s="10"/>
      <c r="E142" s="15"/>
      <c r="F142" s="54"/>
      <c r="G142" s="100">
        <f>G44+G68+G92+G116+G140</f>
        <v>0</v>
      </c>
      <c r="H142" s="126"/>
      <c r="I142" s="126"/>
      <c r="J142" s="100">
        <f>J44+J68+J92+J116+J140</f>
        <v>0</v>
      </c>
      <c r="K142" s="126"/>
      <c r="L142" s="126"/>
      <c r="M142" s="100">
        <f>M44+M68+M92+M116+M140</f>
        <v>0</v>
      </c>
      <c r="N142" s="242" t="s">
        <v>82</v>
      </c>
      <c r="O142" s="104">
        <f>SUM(G142,J142,M142)</f>
        <v>0</v>
      </c>
      <c r="Q142" s="2"/>
    </row>
    <row r="143" spans="1:17" x14ac:dyDescent="0.2">
      <c r="A143" s="2"/>
      <c r="B143" s="16"/>
      <c r="C143" s="17"/>
      <c r="D143" s="18"/>
      <c r="E143" s="19"/>
      <c r="F143" s="20"/>
      <c r="G143" s="21"/>
      <c r="H143" s="22"/>
      <c r="I143" s="22"/>
      <c r="J143" s="21"/>
      <c r="K143" s="22"/>
      <c r="L143" s="22"/>
      <c r="M143" s="21"/>
      <c r="N143" s="8"/>
      <c r="O143" s="130"/>
      <c r="Q143" s="2"/>
    </row>
    <row r="144" spans="1:17" ht="16.5" thickBot="1" x14ac:dyDescent="0.3">
      <c r="A144" s="238" t="s">
        <v>83</v>
      </c>
      <c r="B144" s="243" t="s">
        <v>84</v>
      </c>
      <c r="C144" s="218"/>
      <c r="D144" s="23"/>
      <c r="E144" s="219"/>
      <c r="F144" s="218"/>
      <c r="G144" s="244">
        <f>IFERROR(G142/O142,)</f>
        <v>0</v>
      </c>
      <c r="H144" s="245"/>
      <c r="I144" s="246"/>
      <c r="J144" s="244">
        <f>IFERROR(J142/O142,0)</f>
        <v>0</v>
      </c>
      <c r="K144" s="245"/>
      <c r="L144" s="246"/>
      <c r="M144" s="244">
        <f>IFERROR(M142/O142,0)</f>
        <v>0</v>
      </c>
      <c r="N144" s="247" t="s">
        <v>82</v>
      </c>
      <c r="O144" s="248">
        <f>SUM(G144,J144,M144)</f>
        <v>0</v>
      </c>
      <c r="Q144" s="4"/>
    </row>
    <row r="145" spans="1:26" x14ac:dyDescent="0.2">
      <c r="A145" s="2"/>
      <c r="B145" s="2"/>
      <c r="C145" s="2"/>
      <c r="D145" s="2"/>
      <c r="E145" s="120"/>
      <c r="F145" s="9"/>
      <c r="G145" s="120"/>
      <c r="H145" s="120"/>
      <c r="I145" s="2"/>
      <c r="J145" s="120"/>
      <c r="K145" s="120"/>
      <c r="L145" s="2"/>
      <c r="M145" s="120"/>
      <c r="N145" s="120"/>
      <c r="O145" s="120"/>
      <c r="P145" s="120"/>
      <c r="Q145" s="129"/>
    </row>
    <row r="146" spans="1:26" x14ac:dyDescent="0.2">
      <c r="A146" s="2"/>
      <c r="B146" s="2"/>
      <c r="C146" s="2"/>
      <c r="D146" s="2"/>
      <c r="E146" s="120"/>
      <c r="F146" s="9"/>
      <c r="G146" s="120"/>
      <c r="H146" s="120"/>
      <c r="I146" s="2"/>
      <c r="J146" s="120"/>
      <c r="K146" s="120"/>
      <c r="L146" s="2"/>
      <c r="M146" s="120"/>
      <c r="N146" s="120"/>
      <c r="O146" s="120"/>
      <c r="P146" s="120"/>
      <c r="Q146" s="129"/>
    </row>
    <row r="148" spans="1:26" ht="20.25" x14ac:dyDescent="0.2">
      <c r="A148" s="42"/>
      <c r="B148" s="37"/>
      <c r="C148" s="37"/>
      <c r="D148" s="37"/>
      <c r="E148" s="37"/>
      <c r="F148" s="37"/>
      <c r="G148" s="37"/>
      <c r="H148" s="37"/>
      <c r="I148" s="37"/>
      <c r="J148" s="37"/>
      <c r="K148" s="37"/>
      <c r="L148" s="37"/>
      <c r="M148" s="37"/>
      <c r="N148" s="37"/>
      <c r="O148" s="37"/>
      <c r="P148" s="37"/>
      <c r="Q148" s="37"/>
    </row>
    <row r="149" spans="1:26" ht="20.25" x14ac:dyDescent="0.2">
      <c r="A149" s="42" t="s">
        <v>85</v>
      </c>
      <c r="B149" s="37"/>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6" x14ac:dyDescent="0.2">
      <c r="A150"/>
      <c r="B150"/>
      <c r="C150"/>
      <c r="D150"/>
      <c r="E150"/>
      <c r="F150"/>
      <c r="G150"/>
      <c r="H150" s="35"/>
      <c r="I150" s="35"/>
      <c r="J150" s="35"/>
      <c r="K150" s="35"/>
      <c r="L150" s="35"/>
      <c r="M150" s="35"/>
      <c r="N150" s="35"/>
      <c r="O150" s="35"/>
      <c r="P150" s="35"/>
      <c r="Q150" s="35"/>
      <c r="R150" s="35"/>
      <c r="S150" s="35"/>
      <c r="T150" s="35"/>
      <c r="U150" s="35"/>
      <c r="V150" s="35"/>
      <c r="W150"/>
      <c r="X150"/>
    </row>
    <row r="151" spans="1:26" ht="18.75" thickBot="1" x14ac:dyDescent="0.3">
      <c r="A151"/>
      <c r="B151"/>
      <c r="C151"/>
      <c r="D151"/>
      <c r="E151" s="161"/>
      <c r="F151"/>
      <c r="H151" s="160"/>
      <c r="J151" s="35"/>
      <c r="K151" s="35"/>
      <c r="L151" s="35"/>
      <c r="M151" s="35"/>
      <c r="N151" s="35"/>
      <c r="O151" s="35"/>
      <c r="P151" s="35"/>
      <c r="Q151" s="35"/>
      <c r="R151" s="35"/>
      <c r="S151" s="35"/>
      <c r="T151" s="35"/>
      <c r="U151" s="35"/>
      <c r="V151" s="35"/>
      <c r="W151"/>
      <c r="X151"/>
    </row>
    <row r="152" spans="1:26" ht="23.25" x14ac:dyDescent="0.35">
      <c r="A152" s="308"/>
      <c r="B152" s="309"/>
      <c r="C152" s="310"/>
      <c r="D152" s="462" t="s">
        <v>86</v>
      </c>
      <c r="E152" s="463"/>
      <c r="F152" s="463"/>
      <c r="G152" s="464"/>
      <c r="H152" s="468" t="s">
        <v>87</v>
      </c>
      <c r="I152" s="469"/>
      <c r="J152" s="469"/>
      <c r="K152" s="469"/>
      <c r="L152" s="469"/>
      <c r="M152" s="469"/>
      <c r="N152" s="469"/>
      <c r="O152" s="469"/>
      <c r="P152" s="469"/>
      <c r="Q152" s="469"/>
      <c r="R152" s="469"/>
      <c r="S152" s="469"/>
      <c r="T152" s="469"/>
      <c r="U152" s="470"/>
      <c r="V152" s="470"/>
      <c r="W152" s="311"/>
      <c r="Y152" s="211"/>
      <c r="Z152" s="173"/>
    </row>
    <row r="153" spans="1:26" ht="32.25" customHeight="1" thickBot="1" x14ac:dyDescent="0.3">
      <c r="A153" s="312"/>
      <c r="B153" s="182"/>
      <c r="C153" s="189"/>
      <c r="D153" s="459" t="s">
        <v>88</v>
      </c>
      <c r="E153" s="460"/>
      <c r="F153" s="460"/>
      <c r="G153" s="461"/>
      <c r="H153" s="465">
        <v>2024</v>
      </c>
      <c r="I153" s="466"/>
      <c r="J153" s="467">
        <v>2025</v>
      </c>
      <c r="K153" s="466"/>
      <c r="L153" s="467">
        <v>2026</v>
      </c>
      <c r="M153" s="466"/>
      <c r="N153" s="467">
        <v>2027</v>
      </c>
      <c r="O153" s="466"/>
      <c r="P153" s="467">
        <v>2028</v>
      </c>
      <c r="Q153" s="466"/>
      <c r="R153" s="467" t="s">
        <v>89</v>
      </c>
      <c r="S153" s="466"/>
      <c r="T153" s="202"/>
      <c r="U153" s="203"/>
      <c r="V153" s="264"/>
      <c r="W153" s="313"/>
      <c r="Y153" s="211"/>
      <c r="Z153" s="173"/>
    </row>
    <row r="154" spans="1:26" s="173" customFormat="1" ht="27" customHeight="1" x14ac:dyDescent="0.2">
      <c r="A154" s="314"/>
      <c r="B154" s="181"/>
      <c r="C154" s="190"/>
      <c r="D154" s="375" t="s">
        <v>90</v>
      </c>
      <c r="E154" s="376" t="s">
        <v>91</v>
      </c>
      <c r="F154" s="376" t="s">
        <v>41</v>
      </c>
      <c r="G154" s="377" t="s">
        <v>92</v>
      </c>
      <c r="H154" s="378" t="s">
        <v>93</v>
      </c>
      <c r="I154" s="379" t="s">
        <v>94</v>
      </c>
      <c r="J154" s="380" t="s">
        <v>93</v>
      </c>
      <c r="K154" s="380" t="s">
        <v>94</v>
      </c>
      <c r="L154" s="380" t="s">
        <v>93</v>
      </c>
      <c r="M154" s="380" t="s">
        <v>94</v>
      </c>
      <c r="N154" s="380" t="s">
        <v>93</v>
      </c>
      <c r="O154" s="380" t="s">
        <v>94</v>
      </c>
      <c r="P154" s="380" t="s">
        <v>93</v>
      </c>
      <c r="Q154" s="380" t="s">
        <v>94</v>
      </c>
      <c r="R154" s="380" t="s">
        <v>93</v>
      </c>
      <c r="S154" s="381" t="s">
        <v>94</v>
      </c>
      <c r="T154" s="382" t="s">
        <v>95</v>
      </c>
      <c r="U154" s="382" t="s">
        <v>96</v>
      </c>
      <c r="V154" s="382" t="s">
        <v>97</v>
      </c>
      <c r="W154" s="383" t="s">
        <v>98</v>
      </c>
      <c r="Y154" s="384" t="s">
        <v>99</v>
      </c>
      <c r="Z154" s="385" t="s">
        <v>100</v>
      </c>
    </row>
    <row r="155" spans="1:26" x14ac:dyDescent="0.2">
      <c r="A155" s="315" t="s">
        <v>48</v>
      </c>
      <c r="B155" s="163"/>
      <c r="C155" s="191"/>
      <c r="D155" s="288"/>
      <c r="E155" s="289"/>
      <c r="F155" s="289"/>
      <c r="G155" s="290"/>
      <c r="H155" s="299"/>
      <c r="I155" s="291"/>
      <c r="J155" s="291"/>
      <c r="K155" s="291"/>
      <c r="L155" s="291"/>
      <c r="M155" s="291"/>
      <c r="N155" s="291"/>
      <c r="O155" s="291"/>
      <c r="P155" s="291"/>
      <c r="Q155" s="291"/>
      <c r="R155" s="292"/>
      <c r="S155" s="292"/>
      <c r="T155" s="293"/>
      <c r="U155" s="174"/>
      <c r="V155" s="174"/>
      <c r="W155" s="316"/>
      <c r="Y155" s="212"/>
      <c r="Z155" s="213"/>
    </row>
    <row r="156" spans="1:26" x14ac:dyDescent="0.2">
      <c r="A156" s="317">
        <v>1</v>
      </c>
      <c r="B156" s="402"/>
      <c r="C156" s="192"/>
      <c r="D156" s="267">
        <f ca="1">SUMIF($B$25:$C$140,B156,$G$25:$G$140)</f>
        <v>0</v>
      </c>
      <c r="E156" s="267">
        <f ca="1">SUMIF($B$25:$C$140,B156,$J$25:$J$140)</f>
        <v>0</v>
      </c>
      <c r="F156" s="267">
        <f ca="1">SUMIF($B$25:$C$140,B156,$M$25:$M$140)</f>
        <v>0</v>
      </c>
      <c r="G156" s="268">
        <f t="shared" ref="G156:G161" ca="1" si="9">SUM(D156:F156)</f>
        <v>0</v>
      </c>
      <c r="H156" s="300"/>
      <c r="I156" s="105"/>
      <c r="J156" s="105"/>
      <c r="K156" s="105"/>
      <c r="L156" s="105"/>
      <c r="M156" s="105"/>
      <c r="N156" s="105"/>
      <c r="O156" s="105"/>
      <c r="P156" s="105"/>
      <c r="Q156" s="105"/>
      <c r="R156" s="107">
        <f t="shared" ref="R156:S159" si="10">SUM(H156,J156,L156,N156,P156)</f>
        <v>0</v>
      </c>
      <c r="S156" s="107">
        <f t="shared" si="10"/>
        <v>0</v>
      </c>
      <c r="T156" s="168">
        <f>SUM(R156:S156)</f>
        <v>0</v>
      </c>
      <c r="U156" s="204"/>
      <c r="V156" s="204"/>
      <c r="W156" s="350">
        <f ca="1">G156-(SUM(S156,U156,V156))</f>
        <v>0</v>
      </c>
      <c r="Y156" s="354">
        <f ca="1">SUM((D156*0.7)+(E156*0.7)+(F156*0.6))</f>
        <v>0</v>
      </c>
      <c r="Z156" s="214" t="e">
        <f ca="1">Y156/G156</f>
        <v>#DIV/0!</v>
      </c>
    </row>
    <row r="157" spans="1:26" x14ac:dyDescent="0.2">
      <c r="A157" s="317">
        <v>2</v>
      </c>
      <c r="B157" s="402"/>
      <c r="C157" s="192"/>
      <c r="D157" s="267">
        <f ca="1">SUMIF($B$25:$C$140,B157,$G$25:$G$140)</f>
        <v>0</v>
      </c>
      <c r="E157" s="267">
        <f ca="1">SUMIF($B$25:$C$140,B157,$J$25:$J$140)</f>
        <v>0</v>
      </c>
      <c r="F157" s="267">
        <f ca="1">SUMIF($B$25:$C$140,B157,$M$25:$M$140)</f>
        <v>0</v>
      </c>
      <c r="G157" s="268">
        <f t="shared" ca="1" si="9"/>
        <v>0</v>
      </c>
      <c r="H157" s="300"/>
      <c r="I157" s="105"/>
      <c r="J157" s="105"/>
      <c r="K157" s="105"/>
      <c r="L157" s="105"/>
      <c r="M157" s="105"/>
      <c r="N157" s="105"/>
      <c r="O157" s="105"/>
      <c r="P157" s="105"/>
      <c r="Q157" s="105"/>
      <c r="R157" s="107">
        <f t="shared" si="10"/>
        <v>0</v>
      </c>
      <c r="S157" s="107">
        <f t="shared" si="10"/>
        <v>0</v>
      </c>
      <c r="T157" s="168">
        <f>SUM(R157:S157)</f>
        <v>0</v>
      </c>
      <c r="U157" s="205"/>
      <c r="V157" s="205"/>
      <c r="W157" s="351">
        <f ca="1">G157-(SUM(S157,U157,V157))</f>
        <v>0</v>
      </c>
      <c r="Y157" s="354">
        <f ca="1">SUM((D157*0.7)+(E157*0.7)+(F157*0.6))</f>
        <v>0</v>
      </c>
      <c r="Z157" s="214" t="e">
        <f ca="1">Y157/G157</f>
        <v>#DIV/0!</v>
      </c>
    </row>
    <row r="158" spans="1:26" x14ac:dyDescent="0.2">
      <c r="A158" s="317">
        <v>3</v>
      </c>
      <c r="B158" s="402"/>
      <c r="C158" s="192"/>
      <c r="D158" s="267">
        <f ca="1">SUMIF($B$25:$C$140,B158,$G$25:$G$140)</f>
        <v>0</v>
      </c>
      <c r="E158" s="267">
        <f ca="1">SUMIF($B$25:$C$140,B158,$J$25:$J$140)</f>
        <v>0</v>
      </c>
      <c r="F158" s="267">
        <f ca="1">SUMIF($B$25:$C$140,B158,$M$25:$M$140)</f>
        <v>0</v>
      </c>
      <c r="G158" s="268">
        <f t="shared" ca="1" si="9"/>
        <v>0</v>
      </c>
      <c r="H158" s="300"/>
      <c r="I158" s="105"/>
      <c r="J158" s="105"/>
      <c r="K158" s="105"/>
      <c r="L158" s="105"/>
      <c r="M158" s="105"/>
      <c r="N158" s="105"/>
      <c r="O158" s="105"/>
      <c r="P158" s="105"/>
      <c r="Q158" s="105"/>
      <c r="R158" s="107">
        <f t="shared" si="10"/>
        <v>0</v>
      </c>
      <c r="S158" s="107">
        <f t="shared" si="10"/>
        <v>0</v>
      </c>
      <c r="T158" s="168">
        <f>SUM(R158:S158)</f>
        <v>0</v>
      </c>
      <c r="U158" s="206"/>
      <c r="V158" s="205"/>
      <c r="W158" s="351">
        <f ca="1">G158-(SUM(S158,U158,V158))</f>
        <v>0</v>
      </c>
      <c r="Y158" s="354">
        <f ca="1">SUM((D158*0.7)+(E158*0.7)+(F158*0.6))</f>
        <v>0</v>
      </c>
      <c r="Z158" s="214" t="e">
        <f ca="1">Y158/G158</f>
        <v>#DIV/0!</v>
      </c>
    </row>
    <row r="159" spans="1:26" x14ac:dyDescent="0.2">
      <c r="A159" s="317" t="s">
        <v>35</v>
      </c>
      <c r="B159" s="398"/>
      <c r="C159" s="193"/>
      <c r="D159" s="267">
        <f ca="1">SUMIF($B$25:$C$140,B159,$G$25:$G$140)</f>
        <v>0</v>
      </c>
      <c r="E159" s="267">
        <f ca="1">SUMIF($B$25:$C$140,B159,$J$25:$J$140)</f>
        <v>0</v>
      </c>
      <c r="F159" s="267">
        <f ca="1">SUMIF($B$25:$C$140,B159,$M$25:$M$140)</f>
        <v>0</v>
      </c>
      <c r="G159" s="268">
        <f t="shared" ca="1" si="9"/>
        <v>0</v>
      </c>
      <c r="H159" s="300"/>
      <c r="I159" s="105"/>
      <c r="J159" s="105"/>
      <c r="K159" s="105"/>
      <c r="L159" s="105"/>
      <c r="M159" s="105"/>
      <c r="N159" s="105"/>
      <c r="O159" s="105"/>
      <c r="P159" s="105"/>
      <c r="Q159" s="105"/>
      <c r="R159" s="107">
        <f t="shared" si="10"/>
        <v>0</v>
      </c>
      <c r="S159" s="107">
        <f t="shared" si="10"/>
        <v>0</v>
      </c>
      <c r="T159" s="168">
        <f>SUM(R159:S159)</f>
        <v>0</v>
      </c>
      <c r="U159" s="204"/>
      <c r="V159" s="206"/>
      <c r="W159" s="351">
        <f ca="1">G159-(SUM(S159,U159,V159))</f>
        <v>0</v>
      </c>
      <c r="Y159" s="354">
        <f ca="1">SUM((D159*0.7)+(E159*0.7)+(F159*0.6))</f>
        <v>0</v>
      </c>
      <c r="Z159" s="214" t="e">
        <f ca="1">Y159/G159</f>
        <v>#DIV/0!</v>
      </c>
    </row>
    <row r="160" spans="1:26" x14ac:dyDescent="0.2">
      <c r="A160" s="318"/>
      <c r="B160" s="284" t="s">
        <v>101</v>
      </c>
      <c r="C160" s="194"/>
      <c r="D160" s="374">
        <f ca="1">SUM(D156:D159)</f>
        <v>0</v>
      </c>
      <c r="E160" s="374">
        <f ca="1">SUM(E156:E159)</f>
        <v>0</v>
      </c>
      <c r="F160" s="374">
        <f ca="1">SUM(F156:F159)</f>
        <v>0</v>
      </c>
      <c r="G160" s="268">
        <f ca="1">SUM(G156:G159)</f>
        <v>0</v>
      </c>
      <c r="H160" s="301">
        <f t="shared" ref="H160:W160" si="11">SUM(H156:H159)</f>
        <v>0</v>
      </c>
      <c r="I160" s="107">
        <f t="shared" si="11"/>
        <v>0</v>
      </c>
      <c r="J160" s="107">
        <f t="shared" si="11"/>
        <v>0</v>
      </c>
      <c r="K160" s="107">
        <f t="shared" si="11"/>
        <v>0</v>
      </c>
      <c r="L160" s="107">
        <f t="shared" si="11"/>
        <v>0</v>
      </c>
      <c r="M160" s="107">
        <f t="shared" si="11"/>
        <v>0</v>
      </c>
      <c r="N160" s="107">
        <f t="shared" si="11"/>
        <v>0</v>
      </c>
      <c r="O160" s="107">
        <f t="shared" si="11"/>
        <v>0</v>
      </c>
      <c r="P160" s="107">
        <f t="shared" si="11"/>
        <v>0</v>
      </c>
      <c r="Q160" s="107">
        <f t="shared" si="11"/>
        <v>0</v>
      </c>
      <c r="R160" s="107">
        <f t="shared" si="11"/>
        <v>0</v>
      </c>
      <c r="S160" s="107">
        <f t="shared" si="11"/>
        <v>0</v>
      </c>
      <c r="T160" s="168">
        <f t="shared" si="11"/>
        <v>0</v>
      </c>
      <c r="U160" s="178">
        <f t="shared" si="11"/>
        <v>0</v>
      </c>
      <c r="V160" s="178">
        <f t="shared" si="11"/>
        <v>0</v>
      </c>
      <c r="W160" s="352">
        <f t="shared" ca="1" si="11"/>
        <v>0</v>
      </c>
      <c r="Y160" s="355"/>
      <c r="Z160" s="215"/>
    </row>
    <row r="161" spans="1:26" x14ac:dyDescent="0.2">
      <c r="A161" s="319"/>
      <c r="B161" s="164"/>
      <c r="C161" s="195"/>
      <c r="D161" s="183"/>
      <c r="E161" s="183"/>
      <c r="F161" s="183"/>
      <c r="G161" s="269">
        <f t="shared" si="9"/>
        <v>0</v>
      </c>
      <c r="H161" s="302"/>
      <c r="I161" s="106"/>
      <c r="J161" s="106"/>
      <c r="K161" s="106"/>
      <c r="L161" s="106"/>
      <c r="M161" s="106"/>
      <c r="N161" s="106"/>
      <c r="O161" s="106"/>
      <c r="P161" s="106"/>
      <c r="Q161" s="106"/>
      <c r="R161" s="106"/>
      <c r="S161" s="106"/>
      <c r="T161" s="169"/>
      <c r="U161" s="179"/>
      <c r="V161" s="176"/>
      <c r="W161" s="353"/>
      <c r="Y161" s="355"/>
      <c r="Z161" s="215"/>
    </row>
    <row r="162" spans="1:26" ht="25.5" x14ac:dyDescent="0.2">
      <c r="A162" s="320" t="s">
        <v>50</v>
      </c>
      <c r="B162" s="165"/>
      <c r="C162" s="196" t="s">
        <v>102</v>
      </c>
      <c r="D162" s="285"/>
      <c r="E162" s="286"/>
      <c r="F162" s="286"/>
      <c r="G162" s="287"/>
      <c r="H162" s="302"/>
      <c r="I162" s="106"/>
      <c r="J162" s="106"/>
      <c r="K162" s="106"/>
      <c r="L162" s="106"/>
      <c r="M162" s="106"/>
      <c r="N162" s="106"/>
      <c r="O162" s="106"/>
      <c r="P162" s="106"/>
      <c r="Q162" s="106"/>
      <c r="R162" s="106"/>
      <c r="S162" s="106"/>
      <c r="T162" s="169"/>
      <c r="U162" s="176"/>
      <c r="V162" s="176"/>
      <c r="W162" s="350"/>
      <c r="Y162" s="355"/>
      <c r="Z162" s="215"/>
    </row>
    <row r="163" spans="1:26" x14ac:dyDescent="0.2">
      <c r="A163" s="321">
        <v>4</v>
      </c>
      <c r="B163" s="395"/>
      <c r="C163" s="275"/>
      <c r="D163" s="270">
        <f ca="1">SUMIF($B$25:$C$140,B163,$G$25:$G$140)</f>
        <v>0</v>
      </c>
      <c r="E163" s="270">
        <f ca="1">SUMIF($B$25:$C$140,B163,$J$25:$J$140)</f>
        <v>0</v>
      </c>
      <c r="F163" s="270">
        <f ca="1">SUMIF($B$25:$C$140,B163,$M$25:$M$140)</f>
        <v>0</v>
      </c>
      <c r="G163" s="271">
        <f t="shared" ref="G163:G168" ca="1" si="12">SUM(D163:F163)</f>
        <v>0</v>
      </c>
      <c r="H163" s="300"/>
      <c r="I163" s="105"/>
      <c r="J163" s="105"/>
      <c r="K163" s="105"/>
      <c r="L163" s="105"/>
      <c r="M163" s="105"/>
      <c r="N163" s="105"/>
      <c r="O163" s="105"/>
      <c r="P163" s="105"/>
      <c r="Q163" s="105"/>
      <c r="R163" s="107">
        <f t="shared" ref="R163:S166" si="13">SUM(H163,J163,L163,N163,P163)</f>
        <v>0</v>
      </c>
      <c r="S163" s="107">
        <f t="shared" si="13"/>
        <v>0</v>
      </c>
      <c r="T163" s="168">
        <f>SUM(R163:S163)</f>
        <v>0</v>
      </c>
      <c r="U163" s="205"/>
      <c r="V163" s="207"/>
      <c r="W163" s="351">
        <f ca="1">G163-(SUM(S163,U163,V163))</f>
        <v>0</v>
      </c>
      <c r="Y163" s="354">
        <f>IF(C163="Nederlands MKB",(SUM((D163*0.6)+(E163*0.6)+(F163*0.4))),0)</f>
        <v>0</v>
      </c>
      <c r="Z163" s="214" t="e">
        <f ca="1">Y163/G163</f>
        <v>#DIV/0!</v>
      </c>
    </row>
    <row r="164" spans="1:26" x14ac:dyDescent="0.2">
      <c r="A164" s="321">
        <v>5</v>
      </c>
      <c r="B164" s="395"/>
      <c r="C164" s="275"/>
      <c r="D164" s="270">
        <f ca="1">SUMIF($B$25:$C$140,B164,$G$25:$G$140)</f>
        <v>0</v>
      </c>
      <c r="E164" s="270">
        <f ca="1">SUMIF($B$25:$C$140,B164,$J$25:$J$140)</f>
        <v>0</v>
      </c>
      <c r="F164" s="270">
        <f ca="1">SUMIF($B$25:$C$140,B164,$M$25:$M$140)</f>
        <v>0</v>
      </c>
      <c r="G164" s="271">
        <f t="shared" ca="1" si="12"/>
        <v>0</v>
      </c>
      <c r="H164" s="300"/>
      <c r="I164" s="105"/>
      <c r="J164" s="105"/>
      <c r="K164" s="105"/>
      <c r="L164" s="105"/>
      <c r="M164" s="105"/>
      <c r="N164" s="105"/>
      <c r="O164" s="105"/>
      <c r="P164" s="105"/>
      <c r="Q164" s="105"/>
      <c r="R164" s="107">
        <f t="shared" si="13"/>
        <v>0</v>
      </c>
      <c r="S164" s="107">
        <f t="shared" si="13"/>
        <v>0</v>
      </c>
      <c r="T164" s="168">
        <f>SUM(R164:S164)</f>
        <v>0</v>
      </c>
      <c r="U164" s="205"/>
      <c r="V164" s="205"/>
      <c r="W164" s="351">
        <f ca="1">G164-(SUM(S164,U164,V164))</f>
        <v>0</v>
      </c>
      <c r="Y164" s="354">
        <f>IF(C164="Nederlands MKB",(SUM((D164*0.6)+(E164*0.6)+(F164*0.4))),0)</f>
        <v>0</v>
      </c>
      <c r="Z164" s="214" t="e">
        <f ca="1">Y164/G164</f>
        <v>#DIV/0!</v>
      </c>
    </row>
    <row r="165" spans="1:26" x14ac:dyDescent="0.2">
      <c r="A165" s="321">
        <v>6</v>
      </c>
      <c r="B165" s="276"/>
      <c r="C165" s="275"/>
      <c r="D165" s="270">
        <f ca="1">SUMIF($B$25:$C$140,B165,$G$25:$G$140)</f>
        <v>0</v>
      </c>
      <c r="E165" s="270">
        <f ca="1">SUMIF($B$25:$C$140,B165,$J$25:$J$140)</f>
        <v>0</v>
      </c>
      <c r="F165" s="270">
        <f ca="1">SUMIF($B$25:$C$140,B165,$M$25:$M$140)</f>
        <v>0</v>
      </c>
      <c r="G165" s="271">
        <f t="shared" ca="1" si="12"/>
        <v>0</v>
      </c>
      <c r="H165" s="300"/>
      <c r="I165" s="105"/>
      <c r="J165" s="105"/>
      <c r="K165" s="105"/>
      <c r="L165" s="105"/>
      <c r="M165" s="105"/>
      <c r="N165" s="105"/>
      <c r="O165" s="105"/>
      <c r="P165" s="105"/>
      <c r="Q165" s="105"/>
      <c r="R165" s="107">
        <f t="shared" si="13"/>
        <v>0</v>
      </c>
      <c r="S165" s="107">
        <f t="shared" si="13"/>
        <v>0</v>
      </c>
      <c r="T165" s="168">
        <f>SUM(R165:S165)</f>
        <v>0</v>
      </c>
      <c r="U165" s="205"/>
      <c r="V165" s="204"/>
      <c r="W165" s="351">
        <f ca="1">G165-(SUM(S165,U165,V165))</f>
        <v>0</v>
      </c>
      <c r="Y165" s="354">
        <f>IF(C165="Nederlands MKB",(SUM((D165*0.6)+(E165*0.6)+(F165*0.4))),0)</f>
        <v>0</v>
      </c>
      <c r="Z165" s="214" t="e">
        <f ca="1">Y165/G165</f>
        <v>#DIV/0!</v>
      </c>
    </row>
    <row r="166" spans="1:26" x14ac:dyDescent="0.2">
      <c r="A166" s="321" t="s">
        <v>35</v>
      </c>
      <c r="B166" s="276"/>
      <c r="C166" s="275"/>
      <c r="D166" s="270">
        <f ca="1">SUMIF($B$25:$C$140,B166,$G$25:$G$140)</f>
        <v>0</v>
      </c>
      <c r="E166" s="270">
        <f ca="1">SUMIF($B$25:$C$140,B166,$J$25:$J$140)</f>
        <v>0</v>
      </c>
      <c r="F166" s="270">
        <f ca="1">SUMIF($B$25:$C$140,B166,$M$25:$M$140)</f>
        <v>0</v>
      </c>
      <c r="G166" s="271">
        <f t="shared" ca="1" si="12"/>
        <v>0</v>
      </c>
      <c r="H166" s="300"/>
      <c r="I166" s="105"/>
      <c r="J166" s="105"/>
      <c r="K166" s="105"/>
      <c r="L166" s="105"/>
      <c r="M166" s="105"/>
      <c r="N166" s="105"/>
      <c r="O166" s="105"/>
      <c r="P166" s="105"/>
      <c r="Q166" s="105"/>
      <c r="R166" s="107">
        <f t="shared" si="13"/>
        <v>0</v>
      </c>
      <c r="S166" s="107">
        <f t="shared" si="13"/>
        <v>0</v>
      </c>
      <c r="T166" s="168">
        <f>SUM(R166:S166)</f>
        <v>0</v>
      </c>
      <c r="U166" s="205"/>
      <c r="V166" s="204"/>
      <c r="W166" s="351">
        <f ca="1">G166-(SUM(S166,U166,V166))</f>
        <v>0</v>
      </c>
      <c r="Y166" s="354">
        <f>IF(C166="Nederlands MKB",(SUM((D166*0.6)+(E166*0.6)+(F166*0.4))),0)</f>
        <v>0</v>
      </c>
      <c r="Z166" s="214" t="e">
        <f ca="1">Y166/G166</f>
        <v>#DIV/0!</v>
      </c>
    </row>
    <row r="167" spans="1:26" x14ac:dyDescent="0.2">
      <c r="A167" s="318"/>
      <c r="B167" s="284" t="s">
        <v>103</v>
      </c>
      <c r="C167" s="194"/>
      <c r="D167" s="374">
        <f ca="1">SUM(D163:D166)</f>
        <v>0</v>
      </c>
      <c r="E167" s="374">
        <f ca="1">SUM(E163:E166)</f>
        <v>0</v>
      </c>
      <c r="F167" s="374">
        <f ca="1">SUM(F163:F166)</f>
        <v>0</v>
      </c>
      <c r="G167" s="271">
        <f ca="1">SUM(G163:G166)</f>
        <v>0</v>
      </c>
      <c r="H167" s="301">
        <f t="shared" ref="H167:W167" si="14">SUM(H163:H166)</f>
        <v>0</v>
      </c>
      <c r="I167" s="107">
        <f t="shared" si="14"/>
        <v>0</v>
      </c>
      <c r="J167" s="107">
        <f t="shared" si="14"/>
        <v>0</v>
      </c>
      <c r="K167" s="107">
        <f t="shared" si="14"/>
        <v>0</v>
      </c>
      <c r="L167" s="107">
        <f t="shared" si="14"/>
        <v>0</v>
      </c>
      <c r="M167" s="107">
        <f t="shared" si="14"/>
        <v>0</v>
      </c>
      <c r="N167" s="107">
        <f t="shared" si="14"/>
        <v>0</v>
      </c>
      <c r="O167" s="107">
        <f t="shared" si="14"/>
        <v>0</v>
      </c>
      <c r="P167" s="107">
        <f t="shared" si="14"/>
        <v>0</v>
      </c>
      <c r="Q167" s="107">
        <f t="shared" si="14"/>
        <v>0</v>
      </c>
      <c r="R167" s="107">
        <f t="shared" si="14"/>
        <v>0</v>
      </c>
      <c r="S167" s="107">
        <f t="shared" si="14"/>
        <v>0</v>
      </c>
      <c r="T167" s="168">
        <f t="shared" si="14"/>
        <v>0</v>
      </c>
      <c r="U167" s="175">
        <f t="shared" si="14"/>
        <v>0</v>
      </c>
      <c r="V167" s="177">
        <f t="shared" si="14"/>
        <v>0</v>
      </c>
      <c r="W167" s="352">
        <f t="shared" ca="1" si="14"/>
        <v>0</v>
      </c>
      <c r="Y167" s="356"/>
      <c r="Z167" s="215"/>
    </row>
    <row r="168" spans="1:26" x14ac:dyDescent="0.2">
      <c r="A168" s="322"/>
      <c r="B168" s="164"/>
      <c r="C168" s="195"/>
      <c r="D168" s="183"/>
      <c r="E168" s="183"/>
      <c r="F168" s="183"/>
      <c r="G168" s="269">
        <f t="shared" si="12"/>
        <v>0</v>
      </c>
      <c r="H168" s="302"/>
      <c r="I168" s="106"/>
      <c r="J168" s="106"/>
      <c r="K168" s="106"/>
      <c r="L168" s="106"/>
      <c r="M168" s="106"/>
      <c r="N168" s="106"/>
      <c r="O168" s="106"/>
      <c r="P168" s="106"/>
      <c r="Q168" s="106"/>
      <c r="R168" s="106"/>
      <c r="S168" s="106"/>
      <c r="T168" s="169"/>
      <c r="U168" s="176"/>
      <c r="V168" s="176"/>
      <c r="W168" s="353"/>
      <c r="Y168" s="356"/>
      <c r="Z168" s="215"/>
    </row>
    <row r="169" spans="1:26" ht="25.5" x14ac:dyDescent="0.2">
      <c r="A169" s="323" t="s">
        <v>52</v>
      </c>
      <c r="B169" s="166"/>
      <c r="C169" s="197" t="s">
        <v>102</v>
      </c>
      <c r="D169" s="294"/>
      <c r="E169" s="294"/>
      <c r="F169" s="294"/>
      <c r="G169" s="295"/>
      <c r="H169" s="302"/>
      <c r="I169" s="106"/>
      <c r="J169" s="106"/>
      <c r="K169" s="106"/>
      <c r="L169" s="106"/>
      <c r="M169" s="106"/>
      <c r="N169" s="106"/>
      <c r="O169" s="106"/>
      <c r="P169" s="106"/>
      <c r="Q169" s="106"/>
      <c r="R169" s="106"/>
      <c r="S169" s="106"/>
      <c r="T169" s="169"/>
      <c r="U169" s="176"/>
      <c r="V169" s="340"/>
      <c r="W169" s="350"/>
      <c r="Y169" s="356"/>
      <c r="Z169" s="215"/>
    </row>
    <row r="170" spans="1:26" x14ac:dyDescent="0.2">
      <c r="A170" s="324">
        <v>7</v>
      </c>
      <c r="B170" s="399"/>
      <c r="C170" s="277"/>
      <c r="D170" s="267">
        <f ca="1">SUMIF($B$25:$C$140,B170,$G$25:$G$140)</f>
        <v>0</v>
      </c>
      <c r="E170" s="267">
        <f ca="1">SUMIF($B$25:$C$140,B170,$J$25:$J$140)</f>
        <v>0</v>
      </c>
      <c r="F170" s="267">
        <f ca="1">SUMIF($B$25:$C$140,B170,$M$25:$M$140)</f>
        <v>0</v>
      </c>
      <c r="G170" s="268">
        <f t="shared" ref="G170:G175" ca="1" si="15">SUM(D170:F170)</f>
        <v>0</v>
      </c>
      <c r="H170" s="300"/>
      <c r="I170" s="105"/>
      <c r="J170" s="105"/>
      <c r="K170" s="105"/>
      <c r="L170" s="105"/>
      <c r="M170" s="105"/>
      <c r="N170" s="105"/>
      <c r="O170" s="105"/>
      <c r="P170" s="105"/>
      <c r="Q170" s="105"/>
      <c r="R170" s="107">
        <f t="shared" ref="R170:S173" si="16">SUM(H170,J170,L170,N170,P170)</f>
        <v>0</v>
      </c>
      <c r="S170" s="107">
        <f t="shared" si="16"/>
        <v>0</v>
      </c>
      <c r="T170" s="168">
        <f>SUM(R170:S170)</f>
        <v>0</v>
      </c>
      <c r="U170" s="207"/>
      <c r="V170" s="205"/>
      <c r="W170" s="351">
        <f ca="1">G170-(SUM(S170,U170,V170))</f>
        <v>0</v>
      </c>
      <c r="Y170" s="354">
        <f>IF(C170="Nederlands MKB",(SUM((D170*0.6)+(E170*0.6)+(F170*0.4))),0)</f>
        <v>0</v>
      </c>
      <c r="Z170" s="214" t="e">
        <f ca="1">Y170/G170</f>
        <v>#DIV/0!</v>
      </c>
    </row>
    <row r="171" spans="1:26" x14ac:dyDescent="0.2">
      <c r="A171" s="324">
        <v>8</v>
      </c>
      <c r="B171" s="399"/>
      <c r="C171" s="277"/>
      <c r="D171" s="267">
        <f ca="1">SUMIF($B$25:$C$140,B171,$G$25:$G$140)</f>
        <v>0</v>
      </c>
      <c r="E171" s="267">
        <f ca="1">SUMIF($B$25:$C$140,B171,$J$25:$J$140)</f>
        <v>0</v>
      </c>
      <c r="F171" s="267">
        <f ca="1">SUMIF($B$25:$C$140,B171,$M$25:$M$140)</f>
        <v>0</v>
      </c>
      <c r="G171" s="268">
        <f t="shared" ca="1" si="15"/>
        <v>0</v>
      </c>
      <c r="H171" s="300"/>
      <c r="I171" s="105"/>
      <c r="J171" s="105"/>
      <c r="K171" s="105"/>
      <c r="L171" s="105"/>
      <c r="M171" s="105"/>
      <c r="N171" s="105"/>
      <c r="O171" s="105"/>
      <c r="P171" s="105"/>
      <c r="Q171" s="105"/>
      <c r="R171" s="107">
        <f t="shared" si="16"/>
        <v>0</v>
      </c>
      <c r="S171" s="107">
        <f t="shared" si="16"/>
        <v>0</v>
      </c>
      <c r="T171" s="168">
        <f>SUM(R171:S171)</f>
        <v>0</v>
      </c>
      <c r="U171" s="206"/>
      <c r="V171" s="205"/>
      <c r="W171" s="351">
        <f ca="1">G171-(SUM(S171,U171,V171))</f>
        <v>0</v>
      </c>
      <c r="Y171" s="354">
        <f>IF(C171="Nederlands MKB",(SUM((D171*0.6)+(E171*0.6)+(F171*0.4))),0)</f>
        <v>0</v>
      </c>
      <c r="Z171" s="214" t="e">
        <f ca="1">Y171/G171</f>
        <v>#DIV/0!</v>
      </c>
    </row>
    <row r="172" spans="1:26" x14ac:dyDescent="0.2">
      <c r="A172" s="324">
        <v>9</v>
      </c>
      <c r="B172" s="399"/>
      <c r="C172" s="277"/>
      <c r="D172" s="267">
        <f ca="1">SUMIF($B$25:$C$140,B172,$G$25:$G$140)</f>
        <v>0</v>
      </c>
      <c r="E172" s="267">
        <f ca="1">SUMIF($B$25:$C$140,B172,$J$25:$J$140)</f>
        <v>0</v>
      </c>
      <c r="F172" s="267">
        <f ca="1">SUMIF($B$25:$C$140,B172,$M$25:$M$140)</f>
        <v>0</v>
      </c>
      <c r="G172" s="268">
        <f t="shared" ca="1" si="15"/>
        <v>0</v>
      </c>
      <c r="H172" s="300"/>
      <c r="I172" s="105"/>
      <c r="J172" s="105"/>
      <c r="K172" s="105"/>
      <c r="L172" s="105"/>
      <c r="M172" s="105"/>
      <c r="N172" s="105"/>
      <c r="O172" s="105"/>
      <c r="P172" s="105"/>
      <c r="Q172" s="105"/>
      <c r="R172" s="107">
        <f t="shared" si="16"/>
        <v>0</v>
      </c>
      <c r="S172" s="107">
        <f t="shared" si="16"/>
        <v>0</v>
      </c>
      <c r="T172" s="168">
        <f>SUM(R172:S172)</f>
        <v>0</v>
      </c>
      <c r="U172" s="205"/>
      <c r="V172" s="205"/>
      <c r="W172" s="351">
        <f ca="1">G172-(SUM(S172,U172,V172))</f>
        <v>0</v>
      </c>
      <c r="Y172" s="354">
        <f>IF(C172="Nederlands MKB",(SUM((D172*0.6)+(E172*0.6)+(F172*0.4))),0)</f>
        <v>0</v>
      </c>
      <c r="Z172" s="214" t="e">
        <f ca="1">Y172/G172</f>
        <v>#DIV/0!</v>
      </c>
    </row>
    <row r="173" spans="1:26" x14ac:dyDescent="0.2">
      <c r="A173" s="324" t="s">
        <v>35</v>
      </c>
      <c r="B173" s="278"/>
      <c r="C173" s="277"/>
      <c r="D173" s="267">
        <f ca="1">SUMIF($B$25:$C$140,B173,$G$25:$G$140)</f>
        <v>0</v>
      </c>
      <c r="E173" s="267">
        <f ca="1">SUMIF($B$25:$C$140,B173,$J$25:$J$140)</f>
        <v>0</v>
      </c>
      <c r="F173" s="267">
        <f ca="1">SUMIF($B$25:$C$140,B173,$M$25:$M$140)</f>
        <v>0</v>
      </c>
      <c r="G173" s="268">
        <f t="shared" ca="1" si="15"/>
        <v>0</v>
      </c>
      <c r="H173" s="300"/>
      <c r="I173" s="105"/>
      <c r="J173" s="105"/>
      <c r="K173" s="105"/>
      <c r="L173" s="105"/>
      <c r="M173" s="105"/>
      <c r="N173" s="105"/>
      <c r="O173" s="105"/>
      <c r="P173" s="105"/>
      <c r="Q173" s="105"/>
      <c r="R173" s="107">
        <f t="shared" si="16"/>
        <v>0</v>
      </c>
      <c r="S173" s="107">
        <f t="shared" si="16"/>
        <v>0</v>
      </c>
      <c r="T173" s="168">
        <f>SUM(R173:S173)</f>
        <v>0</v>
      </c>
      <c r="U173" s="204"/>
      <c r="V173" s="205"/>
      <c r="W173" s="351">
        <f ca="1">G173-(SUM(S173,U173,V173))</f>
        <v>0</v>
      </c>
      <c r="Y173" s="354">
        <f>IF(C173="Nederlands MKB",(SUM((D173*0.6)+(E173*0.6)+(F173*0.4))),0)</f>
        <v>0</v>
      </c>
      <c r="Z173" s="214" t="e">
        <f ca="1">Y173/G173</f>
        <v>#DIV/0!</v>
      </c>
    </row>
    <row r="174" spans="1:26" x14ac:dyDescent="0.2">
      <c r="A174" s="318"/>
      <c r="B174" s="284" t="s">
        <v>104</v>
      </c>
      <c r="C174" s="194"/>
      <c r="D174" s="374">
        <f ca="1">SUM(D170:D173)</f>
        <v>0</v>
      </c>
      <c r="E174" s="374">
        <f ca="1">SUM(E170:E173)</f>
        <v>0</v>
      </c>
      <c r="F174" s="374">
        <f ca="1">SUM(F170:F173)</f>
        <v>0</v>
      </c>
      <c r="G174" s="268">
        <f ca="1">SUM(G170:G173)</f>
        <v>0</v>
      </c>
      <c r="H174" s="301">
        <f t="shared" ref="H174:W174" si="17">SUM(H170:H173)</f>
        <v>0</v>
      </c>
      <c r="I174" s="107">
        <f t="shared" si="17"/>
        <v>0</v>
      </c>
      <c r="J174" s="107">
        <f t="shared" si="17"/>
        <v>0</v>
      </c>
      <c r="K174" s="107">
        <f t="shared" si="17"/>
        <v>0</v>
      </c>
      <c r="L174" s="107">
        <f t="shared" si="17"/>
        <v>0</v>
      </c>
      <c r="M174" s="107">
        <f t="shared" si="17"/>
        <v>0</v>
      </c>
      <c r="N174" s="107">
        <f t="shared" si="17"/>
        <v>0</v>
      </c>
      <c r="O174" s="107">
        <f t="shared" si="17"/>
        <v>0</v>
      </c>
      <c r="P174" s="107">
        <f t="shared" si="17"/>
        <v>0</v>
      </c>
      <c r="Q174" s="107">
        <f t="shared" si="17"/>
        <v>0</v>
      </c>
      <c r="R174" s="107">
        <f t="shared" si="17"/>
        <v>0</v>
      </c>
      <c r="S174" s="107">
        <f t="shared" si="17"/>
        <v>0</v>
      </c>
      <c r="T174" s="168">
        <f t="shared" si="17"/>
        <v>0</v>
      </c>
      <c r="U174" s="177">
        <f t="shared" si="17"/>
        <v>0</v>
      </c>
      <c r="V174" s="177">
        <f t="shared" si="17"/>
        <v>0</v>
      </c>
      <c r="W174" s="352">
        <f t="shared" ca="1" si="17"/>
        <v>0</v>
      </c>
      <c r="Y174" s="216"/>
      <c r="Z174" s="215"/>
    </row>
    <row r="175" spans="1:26" x14ac:dyDescent="0.2">
      <c r="A175" s="322"/>
      <c r="B175" s="164"/>
      <c r="C175" s="195"/>
      <c r="D175" s="183"/>
      <c r="E175" s="183"/>
      <c r="F175" s="183"/>
      <c r="G175" s="269">
        <f t="shared" si="15"/>
        <v>0</v>
      </c>
      <c r="H175" s="302"/>
      <c r="I175" s="106"/>
      <c r="J175" s="106"/>
      <c r="K175" s="106"/>
      <c r="L175" s="106"/>
      <c r="M175" s="106"/>
      <c r="N175" s="106"/>
      <c r="O175" s="106"/>
      <c r="P175" s="106"/>
      <c r="Q175" s="106"/>
      <c r="R175" s="106"/>
      <c r="S175" s="106"/>
      <c r="T175" s="169"/>
      <c r="U175" s="176"/>
      <c r="V175" s="176"/>
      <c r="W175" s="353"/>
      <c r="Y175" s="216"/>
      <c r="Z175" s="215"/>
    </row>
    <row r="176" spans="1:26" x14ac:dyDescent="0.2">
      <c r="A176" s="325" t="s">
        <v>105</v>
      </c>
      <c r="B176" s="167"/>
      <c r="C176" s="198"/>
      <c r="D176" s="285"/>
      <c r="E176" s="286"/>
      <c r="F176" s="286"/>
      <c r="G176" s="287"/>
      <c r="H176" s="302"/>
      <c r="I176" s="106"/>
      <c r="J176" s="106"/>
      <c r="K176" s="106"/>
      <c r="L176" s="106"/>
      <c r="M176" s="106"/>
      <c r="N176" s="106"/>
      <c r="O176" s="106"/>
      <c r="P176" s="106"/>
      <c r="Q176" s="106"/>
      <c r="R176" s="106"/>
      <c r="S176" s="106"/>
      <c r="T176" s="169"/>
      <c r="U176" s="176"/>
      <c r="V176" s="340"/>
      <c r="W176" s="350"/>
      <c r="Y176" s="216"/>
      <c r="Z176" s="213"/>
    </row>
    <row r="177" spans="1:28" x14ac:dyDescent="0.2">
      <c r="A177" s="326">
        <v>10</v>
      </c>
      <c r="B177" s="406"/>
      <c r="C177" s="199"/>
      <c r="D177" s="270">
        <f ca="1">SUMIF($B$25:$C$140,B177,$G$25:$G$140)</f>
        <v>0</v>
      </c>
      <c r="E177" s="270">
        <f ca="1">SUMIF($B$25:$C$140,B177,$J$25:$J$140)</f>
        <v>0</v>
      </c>
      <c r="F177" s="270">
        <f ca="1">SUMIF($B$25:$C$140,B177,$M$25:$M$140)</f>
        <v>0</v>
      </c>
      <c r="G177" s="271">
        <f ca="1">SUM(D177:F177)</f>
        <v>0</v>
      </c>
      <c r="H177" s="300"/>
      <c r="I177" s="105"/>
      <c r="J177" s="105"/>
      <c r="K177" s="105"/>
      <c r="L177" s="105"/>
      <c r="M177" s="105"/>
      <c r="N177" s="105"/>
      <c r="O177" s="105"/>
      <c r="P177" s="105"/>
      <c r="Q177" s="105"/>
      <c r="R177" s="107">
        <f t="shared" ref="R177:S180" si="18">SUM(H177,J177,L177,N177,P177)</f>
        <v>0</v>
      </c>
      <c r="S177" s="107">
        <f t="shared" si="18"/>
        <v>0</v>
      </c>
      <c r="T177" s="168">
        <f>SUM(R177:S177)</f>
        <v>0</v>
      </c>
      <c r="U177" s="265" t="s">
        <v>106</v>
      </c>
      <c r="V177" s="206"/>
      <c r="W177" s="351">
        <f ca="1">G177-(SUM(S177,V177,))</f>
        <v>0</v>
      </c>
      <c r="Y177" s="357" t="s">
        <v>107</v>
      </c>
      <c r="Z177" s="358" t="s">
        <v>108</v>
      </c>
    </row>
    <row r="178" spans="1:28" x14ac:dyDescent="0.2">
      <c r="A178" s="326">
        <v>11</v>
      </c>
      <c r="B178" s="406"/>
      <c r="C178" s="199"/>
      <c r="D178" s="270">
        <f ca="1">SUMIF($B$25:$C$140,B178,$G$25:$G$140)</f>
        <v>0</v>
      </c>
      <c r="E178" s="270">
        <f ca="1">SUMIF($B$25:$C$140,B178,$J$25:$J$140)</f>
        <v>0</v>
      </c>
      <c r="F178" s="270">
        <f ca="1">SUMIF($B$25:$C$140,B178,$M$25:$M$140)</f>
        <v>0</v>
      </c>
      <c r="G178" s="271">
        <f ca="1">SUM(D178:F178)</f>
        <v>0</v>
      </c>
      <c r="H178" s="300"/>
      <c r="I178" s="105"/>
      <c r="J178" s="105"/>
      <c r="K178" s="105"/>
      <c r="L178" s="105"/>
      <c r="M178" s="105"/>
      <c r="N178" s="105"/>
      <c r="O178" s="105"/>
      <c r="P178" s="105"/>
      <c r="Q178" s="105"/>
      <c r="R178" s="107">
        <f t="shared" si="18"/>
        <v>0</v>
      </c>
      <c r="S178" s="107">
        <f t="shared" si="18"/>
        <v>0</v>
      </c>
      <c r="T178" s="168">
        <f>SUM(R178:S178)</f>
        <v>0</v>
      </c>
      <c r="U178" s="265" t="s">
        <v>106</v>
      </c>
      <c r="V178" s="205"/>
      <c r="W178" s="351">
        <f ca="1">G178-(SUM(T178:V178))</f>
        <v>0</v>
      </c>
      <c r="Y178" s="357" t="s">
        <v>107</v>
      </c>
      <c r="Z178" s="358" t="s">
        <v>108</v>
      </c>
    </row>
    <row r="179" spans="1:28" x14ac:dyDescent="0.2">
      <c r="A179" s="326">
        <v>12</v>
      </c>
      <c r="B179" s="406"/>
      <c r="C179" s="199"/>
      <c r="D179" s="270">
        <f ca="1">SUMIF($B$25:$C$140,B179,$G$25:$G$140)</f>
        <v>0</v>
      </c>
      <c r="E179" s="270">
        <f ca="1">SUMIF($B$25:$C$140,B179,$J$25:$J$140)</f>
        <v>0</v>
      </c>
      <c r="F179" s="270">
        <f ca="1">SUMIF($B$25:$C$140,B179,$M$25:$M$140)</f>
        <v>0</v>
      </c>
      <c r="G179" s="271">
        <f ca="1">SUM(D179:F179)</f>
        <v>0</v>
      </c>
      <c r="H179" s="300"/>
      <c r="I179" s="105"/>
      <c r="J179" s="105"/>
      <c r="K179" s="105"/>
      <c r="L179" s="105"/>
      <c r="M179" s="105"/>
      <c r="N179" s="105"/>
      <c r="O179" s="105"/>
      <c r="P179" s="105"/>
      <c r="Q179" s="105"/>
      <c r="R179" s="107">
        <f t="shared" si="18"/>
        <v>0</v>
      </c>
      <c r="S179" s="107">
        <f t="shared" si="18"/>
        <v>0</v>
      </c>
      <c r="T179" s="168">
        <f>SUM(R179:S179)</f>
        <v>0</v>
      </c>
      <c r="U179" s="265" t="s">
        <v>106</v>
      </c>
      <c r="V179" s="205"/>
      <c r="W179" s="351">
        <f ca="1">G179-(SUM(T179:V179))</f>
        <v>0</v>
      </c>
      <c r="Y179" s="357" t="s">
        <v>107</v>
      </c>
      <c r="Z179" s="358" t="s">
        <v>108</v>
      </c>
    </row>
    <row r="180" spans="1:28" x14ac:dyDescent="0.2">
      <c r="A180" s="326" t="s">
        <v>35</v>
      </c>
      <c r="B180" s="406"/>
      <c r="C180" s="199"/>
      <c r="D180" s="270">
        <f ca="1">SUMIF($B$25:$C$140,B180,$G$25:$G$140)</f>
        <v>0</v>
      </c>
      <c r="E180" s="270">
        <f ca="1">SUMIF($B$25:$C$140,B180,$J$25:$J$140)</f>
        <v>0</v>
      </c>
      <c r="F180" s="270">
        <f ca="1">SUMIF($B$25:$C$140,B180,$M$25:$M$140)</f>
        <v>0</v>
      </c>
      <c r="G180" s="271">
        <f ca="1">SUM(D180:F180)</f>
        <v>0</v>
      </c>
      <c r="H180" s="300"/>
      <c r="I180" s="105"/>
      <c r="J180" s="105"/>
      <c r="K180" s="105"/>
      <c r="L180" s="105"/>
      <c r="M180" s="105"/>
      <c r="N180" s="105"/>
      <c r="O180" s="105"/>
      <c r="P180" s="105"/>
      <c r="Q180" s="105"/>
      <c r="R180" s="107">
        <f t="shared" si="18"/>
        <v>0</v>
      </c>
      <c r="S180" s="107">
        <f t="shared" si="18"/>
        <v>0</v>
      </c>
      <c r="T180" s="168">
        <f>SUM(R180:S180)</f>
        <v>0</v>
      </c>
      <c r="U180" s="265" t="s">
        <v>106</v>
      </c>
      <c r="V180" s="205"/>
      <c r="W180" s="351">
        <f ca="1">G180-(SUM(T180:V180))</f>
        <v>0</v>
      </c>
      <c r="Y180" s="357" t="s">
        <v>107</v>
      </c>
      <c r="Z180" s="358" t="s">
        <v>108</v>
      </c>
    </row>
    <row r="181" spans="1:28" ht="13.5" thickBot="1" x14ac:dyDescent="0.25">
      <c r="A181" s="318"/>
      <c r="B181" s="284" t="s">
        <v>109</v>
      </c>
      <c r="C181" s="194"/>
      <c r="D181" s="374">
        <f ca="1">SUM(D177:D180)</f>
        <v>0</v>
      </c>
      <c r="E181" s="374">
        <f t="shared" ref="E181:F181" ca="1" si="19">SUM(E177:E180)</f>
        <v>0</v>
      </c>
      <c r="F181" s="374">
        <f t="shared" ca="1" si="19"/>
        <v>0</v>
      </c>
      <c r="G181" s="271">
        <f ca="1">SUM(G177:G180)</f>
        <v>0</v>
      </c>
      <c r="H181" s="301">
        <f t="shared" ref="H181:T181" si="20">SUM(H177:H180)</f>
        <v>0</v>
      </c>
      <c r="I181" s="107">
        <f t="shared" si="20"/>
        <v>0</v>
      </c>
      <c r="J181" s="107">
        <f t="shared" si="20"/>
        <v>0</v>
      </c>
      <c r="K181" s="107">
        <f t="shared" si="20"/>
        <v>0</v>
      </c>
      <c r="L181" s="107">
        <f t="shared" si="20"/>
        <v>0</v>
      </c>
      <c r="M181" s="107">
        <f t="shared" si="20"/>
        <v>0</v>
      </c>
      <c r="N181" s="107">
        <f t="shared" si="20"/>
        <v>0</v>
      </c>
      <c r="O181" s="107">
        <f t="shared" si="20"/>
        <v>0</v>
      </c>
      <c r="P181" s="107">
        <f t="shared" si="20"/>
        <v>0</v>
      </c>
      <c r="Q181" s="107">
        <f t="shared" si="20"/>
        <v>0</v>
      </c>
      <c r="R181" s="107">
        <f t="shared" si="20"/>
        <v>0</v>
      </c>
      <c r="S181" s="107">
        <f t="shared" si="20"/>
        <v>0</v>
      </c>
      <c r="T181" s="168">
        <f t="shared" si="20"/>
        <v>0</v>
      </c>
      <c r="U181" s="266" t="s">
        <v>106</v>
      </c>
      <c r="V181" s="307">
        <f>SUM(V177:V180)</f>
        <v>0</v>
      </c>
      <c r="W181" s="352">
        <f ca="1">SUM(W177:W180)</f>
        <v>0</v>
      </c>
      <c r="Y181" s="220"/>
      <c r="Z181" s="221"/>
    </row>
    <row r="182" spans="1:28" x14ac:dyDescent="0.2">
      <c r="A182" s="322"/>
      <c r="B182" s="164"/>
      <c r="C182" s="200"/>
      <c r="D182" s="67"/>
      <c r="E182" s="67"/>
      <c r="F182" s="67"/>
      <c r="G182" s="184"/>
      <c r="H182" s="302"/>
      <c r="I182" s="106"/>
      <c r="J182" s="106"/>
      <c r="K182" s="106"/>
      <c r="L182" s="106"/>
      <c r="M182" s="106"/>
      <c r="N182" s="106"/>
      <c r="O182" s="106"/>
      <c r="P182" s="106"/>
      <c r="Q182" s="106"/>
      <c r="R182" s="106"/>
      <c r="S182" s="106"/>
      <c r="T182" s="169"/>
      <c r="U182" s="176"/>
      <c r="V182" s="176"/>
      <c r="W182" s="327"/>
    </row>
    <row r="183" spans="1:28" x14ac:dyDescent="0.2">
      <c r="A183" s="328" t="s">
        <v>110</v>
      </c>
      <c r="B183" s="122"/>
      <c r="C183" s="201"/>
      <c r="D183" s="296"/>
      <c r="E183" s="296"/>
      <c r="F183" s="296"/>
      <c r="G183" s="297"/>
      <c r="H183" s="302"/>
      <c r="I183" s="106"/>
      <c r="J183" s="106"/>
      <c r="K183" s="106"/>
      <c r="L183" s="106"/>
      <c r="M183" s="106"/>
      <c r="N183" s="106"/>
      <c r="O183" s="106"/>
      <c r="P183" s="106"/>
      <c r="Q183" s="106"/>
      <c r="R183" s="106"/>
      <c r="S183" s="106"/>
      <c r="T183" s="169"/>
      <c r="U183" s="176"/>
      <c r="V183" s="176"/>
      <c r="W183" s="327"/>
    </row>
    <row r="184" spans="1:28" x14ac:dyDescent="0.2">
      <c r="A184" s="329">
        <v>13</v>
      </c>
      <c r="B184" s="279" t="s">
        <v>96</v>
      </c>
      <c r="C184" s="280"/>
      <c r="D184" s="208"/>
      <c r="E184" s="208"/>
      <c r="F184" s="208"/>
      <c r="G184" s="210"/>
      <c r="H184" s="300"/>
      <c r="I184" s="106"/>
      <c r="J184" s="105"/>
      <c r="K184" s="106"/>
      <c r="L184" s="105"/>
      <c r="M184" s="106"/>
      <c r="N184" s="105"/>
      <c r="O184" s="106"/>
      <c r="P184" s="105"/>
      <c r="Q184" s="106"/>
      <c r="R184" s="107">
        <f>SUM(H184,J184,L184,N184,P184)</f>
        <v>0</v>
      </c>
      <c r="S184" s="107">
        <f>SUM(I184,K184,M184,O184,Q184)</f>
        <v>0</v>
      </c>
      <c r="T184" s="168">
        <f>SUM(R184:S184)</f>
        <v>0</v>
      </c>
      <c r="U184" s="180"/>
      <c r="V184" s="180"/>
      <c r="W184" s="327"/>
    </row>
    <row r="185" spans="1:28" x14ac:dyDescent="0.2">
      <c r="A185" s="329">
        <v>14</v>
      </c>
      <c r="B185" s="281" t="s">
        <v>55</v>
      </c>
      <c r="C185" s="282"/>
      <c r="D185" s="208"/>
      <c r="E185" s="208"/>
      <c r="F185" s="208"/>
      <c r="G185" s="210"/>
      <c r="H185" s="300"/>
      <c r="I185" s="106"/>
      <c r="J185" s="105"/>
      <c r="K185" s="106"/>
      <c r="L185" s="105"/>
      <c r="M185" s="106"/>
      <c r="N185" s="105"/>
      <c r="O185" s="106"/>
      <c r="P185" s="105"/>
      <c r="Q185" s="106"/>
      <c r="R185" s="107">
        <f>SUM(H185,J185,L185,N185,P185)</f>
        <v>0</v>
      </c>
      <c r="S185" s="107">
        <f>SUM(I185,K185,M185,O185,Q185)</f>
        <v>0</v>
      </c>
      <c r="T185" s="168">
        <f>SUM(R185:S185)</f>
        <v>0</v>
      </c>
      <c r="U185" s="180"/>
      <c r="V185" s="180"/>
      <c r="W185" s="327"/>
    </row>
    <row r="186" spans="1:28" x14ac:dyDescent="0.2">
      <c r="A186" s="329">
        <v>15</v>
      </c>
      <c r="B186" s="281" t="s">
        <v>55</v>
      </c>
      <c r="C186" s="283"/>
      <c r="D186" s="208"/>
      <c r="E186" s="208"/>
      <c r="F186" s="208"/>
      <c r="G186" s="210"/>
      <c r="H186" s="300"/>
      <c r="I186" s="106"/>
      <c r="J186" s="105"/>
      <c r="K186" s="106"/>
      <c r="L186" s="105"/>
      <c r="M186" s="106"/>
      <c r="N186" s="105"/>
      <c r="O186" s="106"/>
      <c r="P186" s="105"/>
      <c r="Q186" s="106"/>
      <c r="R186" s="107"/>
      <c r="S186" s="107"/>
      <c r="T186" s="168"/>
      <c r="U186" s="180"/>
      <c r="V186" s="180"/>
      <c r="W186" s="327"/>
    </row>
    <row r="187" spans="1:28" ht="16.5" thickBot="1" x14ac:dyDescent="0.3">
      <c r="A187" s="318"/>
      <c r="B187" s="298" t="s">
        <v>111</v>
      </c>
      <c r="C187" s="185"/>
      <c r="D187" s="260"/>
      <c r="E187" s="260"/>
      <c r="F187" s="260"/>
      <c r="G187" s="209"/>
      <c r="H187" s="301">
        <f>SUM(H184:H185)</f>
        <v>0</v>
      </c>
      <c r="I187" s="106"/>
      <c r="J187" s="107">
        <f t="shared" ref="J187:T187" si="21">SUM(J184:J185)</f>
        <v>0</v>
      </c>
      <c r="K187" s="106"/>
      <c r="L187" s="107">
        <f t="shared" si="21"/>
        <v>0</v>
      </c>
      <c r="M187" s="106"/>
      <c r="N187" s="107">
        <f t="shared" si="21"/>
        <v>0</v>
      </c>
      <c r="O187" s="106"/>
      <c r="P187" s="107">
        <f t="shared" si="21"/>
        <v>0</v>
      </c>
      <c r="Q187" s="106"/>
      <c r="R187" s="107">
        <f t="shared" si="21"/>
        <v>0</v>
      </c>
      <c r="S187" s="107">
        <f t="shared" si="21"/>
        <v>0</v>
      </c>
      <c r="T187" s="168">
        <f t="shared" si="21"/>
        <v>0</v>
      </c>
      <c r="U187" s="180"/>
      <c r="V187" s="180"/>
      <c r="W187" s="327"/>
      <c r="Y187" s="366" t="s">
        <v>112</v>
      </c>
    </row>
    <row r="188" spans="1:28" ht="15" x14ac:dyDescent="0.25">
      <c r="A188" s="322"/>
      <c r="B188" s="68"/>
      <c r="C188" s="186"/>
      <c r="D188" s="67"/>
      <c r="E188" s="68"/>
      <c r="F188" s="68"/>
      <c r="G188" s="186"/>
      <c r="H188" s="303"/>
      <c r="I188" s="66"/>
      <c r="J188" s="66"/>
      <c r="K188" s="66"/>
      <c r="L188" s="66"/>
      <c r="M188" s="66"/>
      <c r="N188" s="66"/>
      <c r="O188" s="66"/>
      <c r="P188" s="66"/>
      <c r="Q188" s="66"/>
      <c r="R188" s="69"/>
      <c r="S188" s="69"/>
      <c r="T188" s="170"/>
      <c r="U188" s="174"/>
      <c r="V188" s="174"/>
      <c r="W188" s="327"/>
      <c r="Y188" s="359" t="s">
        <v>113</v>
      </c>
      <c r="Z188" s="360"/>
      <c r="AA188" s="361" t="s">
        <v>114</v>
      </c>
      <c r="AB188" s="362" t="s">
        <v>115</v>
      </c>
    </row>
    <row r="189" spans="1:28" ht="14.25" x14ac:dyDescent="0.2">
      <c r="A189" s="322"/>
      <c r="B189" s="68"/>
      <c r="C189" s="186"/>
      <c r="D189" s="67"/>
      <c r="E189" s="68"/>
      <c r="F189" s="68"/>
      <c r="G189" s="217" t="s">
        <v>116</v>
      </c>
      <c r="H189" s="304" t="s">
        <v>93</v>
      </c>
      <c r="I189" s="70" t="s">
        <v>94</v>
      </c>
      <c r="J189" s="70" t="s">
        <v>93</v>
      </c>
      <c r="K189" s="70" t="s">
        <v>94</v>
      </c>
      <c r="L189" s="70" t="s">
        <v>93</v>
      </c>
      <c r="M189" s="70" t="s">
        <v>94</v>
      </c>
      <c r="N189" s="70" t="s">
        <v>93</v>
      </c>
      <c r="O189" s="70" t="s">
        <v>94</v>
      </c>
      <c r="P189" s="70" t="s">
        <v>93</v>
      </c>
      <c r="Q189" s="70" t="s">
        <v>94</v>
      </c>
      <c r="S189" s="121"/>
      <c r="T189" s="367" t="s">
        <v>117</v>
      </c>
      <c r="U189" s="348" t="s">
        <v>96</v>
      </c>
      <c r="V189" s="341"/>
      <c r="W189" s="327"/>
      <c r="Y189" s="363" t="s">
        <v>118</v>
      </c>
      <c r="Z189" s="251"/>
      <c r="AA189" s="364">
        <f>(G142*0.1)+(J142*0.1)+(M142*0.1)</f>
        <v>0</v>
      </c>
      <c r="AB189" s="365" t="str">
        <f>IF(T160&gt;=AA189,"JA","NEE")</f>
        <v>JA</v>
      </c>
    </row>
    <row r="190" spans="1:28" s="251" customFormat="1" ht="15.75" thickBot="1" x14ac:dyDescent="0.25">
      <c r="A190" s="330"/>
      <c r="B190" s="372" t="s">
        <v>119</v>
      </c>
      <c r="C190" s="249"/>
      <c r="D190" s="272">
        <f ca="1">SUM(D160,D167,D174,D181)</f>
        <v>0</v>
      </c>
      <c r="E190" s="273">
        <f ca="1">SUM(E160,E167,E174,E181)</f>
        <v>0</v>
      </c>
      <c r="F190" s="273">
        <f ca="1">SUM(F160,F167,F174,F181)</f>
        <v>0</v>
      </c>
      <c r="G190" s="274">
        <f ca="1">SUM(G160,G167,G174,G181)</f>
        <v>0</v>
      </c>
      <c r="H190" s="305">
        <f>SUM(H160,H174,H181,H187,H167)</f>
        <v>0</v>
      </c>
      <c r="I190" s="250">
        <f>SUM(I160,I174,I181,I167)</f>
        <v>0</v>
      </c>
      <c r="J190" s="250">
        <f t="shared" ref="J190:Q190" si="22">SUM(J160,J174,J181,J187,J167)</f>
        <v>0</v>
      </c>
      <c r="K190" s="250">
        <f t="shared" si="22"/>
        <v>0</v>
      </c>
      <c r="L190" s="250">
        <f t="shared" si="22"/>
        <v>0</v>
      </c>
      <c r="M190" s="250">
        <f t="shared" si="22"/>
        <v>0</v>
      </c>
      <c r="N190" s="250">
        <f t="shared" si="22"/>
        <v>0</v>
      </c>
      <c r="O190" s="250">
        <f t="shared" si="22"/>
        <v>0</v>
      </c>
      <c r="P190" s="250">
        <f t="shared" si="22"/>
        <v>0</v>
      </c>
      <c r="Q190" s="250">
        <f t="shared" si="22"/>
        <v>0</v>
      </c>
      <c r="T190" s="347">
        <f>SUM(H190,I190,J190:Q190)</f>
        <v>0</v>
      </c>
      <c r="U190" s="349">
        <f>SUM(U160,U167,U174)</f>
        <v>0</v>
      </c>
      <c r="V190" s="342"/>
      <c r="W190" s="331"/>
      <c r="Y190" s="252" t="s">
        <v>120</v>
      </c>
      <c r="Z190" s="253"/>
      <c r="AA190" s="254">
        <f>(G142*0.15)+(J142*0.15)+(M142*0.3)</f>
        <v>0</v>
      </c>
      <c r="AB190" s="255" t="str">
        <f>IF(SUM(T167,T174)&gt;=AA190,"JA","NEE")</f>
        <v>JA</v>
      </c>
    </row>
    <row r="191" spans="1:28" x14ac:dyDescent="0.2">
      <c r="A191" s="322"/>
      <c r="B191" s="68"/>
      <c r="C191" s="186"/>
      <c r="D191" s="67"/>
      <c r="E191" s="68"/>
      <c r="F191" s="68"/>
      <c r="G191" s="186"/>
      <c r="H191" s="306"/>
      <c r="I191" s="71"/>
      <c r="J191" s="71"/>
      <c r="K191" s="71"/>
      <c r="L191" s="71"/>
      <c r="M191" s="71"/>
      <c r="N191" s="71"/>
      <c r="O191" s="71"/>
      <c r="T191" s="170"/>
      <c r="U191"/>
      <c r="V191" s="343"/>
      <c r="W191" s="327"/>
    </row>
    <row r="192" spans="1:28" x14ac:dyDescent="0.2">
      <c r="A192" s="322"/>
      <c r="B192" s="73"/>
      <c r="C192" s="187"/>
      <c r="D192" s="188"/>
      <c r="E192" s="73"/>
      <c r="F192" s="73"/>
      <c r="G192" s="187"/>
      <c r="H192" s="306"/>
      <c r="I192" s="71"/>
      <c r="J192" s="71"/>
      <c r="K192" s="71"/>
      <c r="L192" s="71"/>
      <c r="M192" s="71"/>
      <c r="N192" s="71"/>
      <c r="O192" s="71"/>
      <c r="P192" s="71"/>
      <c r="T192" s="368" t="s">
        <v>121</v>
      </c>
      <c r="U192" s="261"/>
      <c r="V192" s="344"/>
      <c r="W192" s="327"/>
    </row>
    <row r="193" spans="1:23" x14ac:dyDescent="0.2">
      <c r="A193" s="322"/>
      <c r="B193" s="73"/>
      <c r="C193" s="187"/>
      <c r="D193" s="188"/>
      <c r="E193" s="73"/>
      <c r="F193" s="73"/>
      <c r="G193" s="187"/>
      <c r="H193" s="306"/>
      <c r="I193" s="74"/>
      <c r="J193" s="71"/>
      <c r="K193" s="71"/>
      <c r="L193" s="71"/>
      <c r="M193" s="71"/>
      <c r="N193" s="71"/>
      <c r="O193" s="71"/>
      <c r="P193" s="71"/>
      <c r="Q193" s="71"/>
      <c r="R193" s="123"/>
      <c r="S193" s="71"/>
      <c r="T193" s="171">
        <f ca="1">T190-G190</f>
        <v>0</v>
      </c>
      <c r="U193" s="162"/>
      <c r="V193" s="62"/>
      <c r="W193" s="327"/>
    </row>
    <row r="194" spans="1:23" x14ac:dyDescent="0.2">
      <c r="A194" s="322"/>
      <c r="B194" s="68"/>
      <c r="C194" s="186"/>
      <c r="D194" s="67"/>
      <c r="E194" s="68"/>
      <c r="F194" s="68"/>
      <c r="G194" s="186"/>
      <c r="H194" s="306"/>
      <c r="I194" s="71"/>
      <c r="J194" s="71"/>
      <c r="K194" s="71"/>
      <c r="L194" s="71"/>
      <c r="M194" s="71"/>
      <c r="N194" s="71"/>
      <c r="O194" s="71"/>
      <c r="P194" s="71"/>
      <c r="Q194" s="71"/>
      <c r="R194" s="71"/>
      <c r="S194" s="72"/>
      <c r="T194" s="172"/>
      <c r="U194" s="262"/>
      <c r="V194" s="345"/>
      <c r="W194" s="327"/>
    </row>
    <row r="195" spans="1:23" s="251" customFormat="1" ht="15" x14ac:dyDescent="0.2">
      <c r="A195" s="330"/>
      <c r="B195" s="373" t="s">
        <v>122</v>
      </c>
      <c r="C195" s="256"/>
      <c r="D195" s="257"/>
      <c r="E195" s="258"/>
      <c r="F195" s="258"/>
      <c r="G195" s="256"/>
      <c r="H195" s="369">
        <f>SUM(H190:I190)</f>
        <v>0</v>
      </c>
      <c r="I195" s="370"/>
      <c r="J195" s="371">
        <f>SUM(J190:K190)</f>
        <v>0</v>
      </c>
      <c r="K195" s="370"/>
      <c r="L195" s="371">
        <f>SUM(L190:M190)</f>
        <v>0</v>
      </c>
      <c r="M195" s="370"/>
      <c r="N195" s="371">
        <f>SUM(N190:O190)</f>
        <v>0</v>
      </c>
      <c r="O195" s="370"/>
      <c r="P195" s="371">
        <f>SUM(P190:Q190)</f>
        <v>0</v>
      </c>
      <c r="Q195" s="370"/>
      <c r="R195" s="371">
        <f>SUM(H195:Q195)</f>
        <v>0</v>
      </c>
      <c r="S195" s="370"/>
      <c r="T195" s="259"/>
      <c r="U195" s="263"/>
      <c r="V195" s="346"/>
      <c r="W195" s="331"/>
    </row>
    <row r="196" spans="1:23" ht="13.5" thickBot="1" x14ac:dyDescent="0.25">
      <c r="A196" s="332"/>
      <c r="B196" s="333"/>
      <c r="C196" s="334"/>
      <c r="D196" s="333"/>
      <c r="E196" s="333"/>
      <c r="F196" s="333"/>
      <c r="G196" s="334"/>
      <c r="H196" s="335"/>
      <c r="I196" s="336"/>
      <c r="J196" s="336"/>
      <c r="K196" s="336"/>
      <c r="L196" s="336"/>
      <c r="M196" s="336"/>
      <c r="N196" s="336"/>
      <c r="O196" s="336"/>
      <c r="P196" s="336"/>
      <c r="Q196" s="336"/>
      <c r="R196" s="336"/>
      <c r="S196" s="337"/>
      <c r="T196" s="338"/>
      <c r="U196" s="337"/>
      <c r="V196" s="338"/>
      <c r="W196" s="339"/>
    </row>
    <row r="197" spans="1:23" x14ac:dyDescent="0.2">
      <c r="U197" s="131"/>
    </row>
  </sheetData>
  <sheetProtection insertRows="0"/>
  <mergeCells count="134">
    <mergeCell ref="D121:E121"/>
    <mergeCell ref="D153:G153"/>
    <mergeCell ref="D152:G152"/>
    <mergeCell ref="H153:I153"/>
    <mergeCell ref="J153:K153"/>
    <mergeCell ref="L153:M153"/>
    <mergeCell ref="N153:O153"/>
    <mergeCell ref="P153:Q153"/>
    <mergeCell ref="R153:S153"/>
    <mergeCell ref="H152:V152"/>
    <mergeCell ref="D122:E122"/>
    <mergeCell ref="D123:E123"/>
    <mergeCell ref="D124:E124"/>
    <mergeCell ref="D126:E126"/>
    <mergeCell ref="D127:E127"/>
    <mergeCell ref="D129:E129"/>
    <mergeCell ref="D136:E136"/>
    <mergeCell ref="D137:E137"/>
    <mergeCell ref="D138:E138"/>
    <mergeCell ref="D139:E139"/>
    <mergeCell ref="D128:E128"/>
    <mergeCell ref="B130:C130"/>
    <mergeCell ref="B108:C108"/>
    <mergeCell ref="B109:C109"/>
    <mergeCell ref="B110:C110"/>
    <mergeCell ref="B111:C111"/>
    <mergeCell ref="B114:C114"/>
    <mergeCell ref="B120:C120"/>
    <mergeCell ref="B125:C125"/>
    <mergeCell ref="B115:C115"/>
    <mergeCell ref="B112:C112"/>
    <mergeCell ref="B113:C113"/>
    <mergeCell ref="B129:C129"/>
    <mergeCell ref="B121:C121"/>
    <mergeCell ref="B122:C122"/>
    <mergeCell ref="B123:C123"/>
    <mergeCell ref="B124:C124"/>
    <mergeCell ref="B126:C126"/>
    <mergeCell ref="B127:C127"/>
    <mergeCell ref="B128:C128"/>
    <mergeCell ref="B134:C134"/>
    <mergeCell ref="B136:C136"/>
    <mergeCell ref="B138:C138"/>
    <mergeCell ref="B137:C137"/>
    <mergeCell ref="B133:C133"/>
    <mergeCell ref="D131:E131"/>
    <mergeCell ref="B139:C139"/>
    <mergeCell ref="B135:C135"/>
    <mergeCell ref="D134:E134"/>
    <mergeCell ref="D132:E132"/>
    <mergeCell ref="D133:E133"/>
    <mergeCell ref="B132:C132"/>
    <mergeCell ref="B131:C131"/>
    <mergeCell ref="C3:F3"/>
    <mergeCell ref="C4:F4"/>
    <mergeCell ref="C5:F5"/>
    <mergeCell ref="C7:F7"/>
    <mergeCell ref="D54:E54"/>
    <mergeCell ref="D47:E47"/>
    <mergeCell ref="D48:E48"/>
    <mergeCell ref="D51:E51"/>
    <mergeCell ref="D52:E52"/>
    <mergeCell ref="D53:E53"/>
    <mergeCell ref="B47:C47"/>
    <mergeCell ref="B48:C48"/>
    <mergeCell ref="B52:C52"/>
    <mergeCell ref="B50:C50"/>
    <mergeCell ref="B53:C53"/>
    <mergeCell ref="C6:F6"/>
    <mergeCell ref="B49:C49"/>
    <mergeCell ref="B54:C54"/>
    <mergeCell ref="B106:C106"/>
    <mergeCell ref="B107:C107"/>
    <mergeCell ref="B59:C59"/>
    <mergeCell ref="B58:C58"/>
    <mergeCell ref="B57:C57"/>
    <mergeCell ref="B95:C95"/>
    <mergeCell ref="B87:C87"/>
    <mergeCell ref="B90:C90"/>
    <mergeCell ref="B91:C91"/>
    <mergeCell ref="B89:C89"/>
    <mergeCell ref="B96:C96"/>
    <mergeCell ref="B66:C66"/>
    <mergeCell ref="B67:C67"/>
    <mergeCell ref="B65:C65"/>
    <mergeCell ref="B102:C102"/>
    <mergeCell ref="B105:C105"/>
    <mergeCell ref="B60:C60"/>
    <mergeCell ref="B81:C81"/>
    <mergeCell ref="B85:C85"/>
    <mergeCell ref="B99:C99"/>
    <mergeCell ref="B100:C100"/>
    <mergeCell ref="B104:C104"/>
    <mergeCell ref="B103:C103"/>
    <mergeCell ref="B75:C75"/>
    <mergeCell ref="B72:C72"/>
    <mergeCell ref="B76:C76"/>
    <mergeCell ref="B77:C77"/>
    <mergeCell ref="B80:C80"/>
    <mergeCell ref="B86:C86"/>
    <mergeCell ref="B101:C101"/>
    <mergeCell ref="B97:C97"/>
    <mergeCell ref="B98:C98"/>
    <mergeCell ref="B88:C88"/>
    <mergeCell ref="B74:C74"/>
    <mergeCell ref="B78:C78"/>
    <mergeCell ref="B79:C79"/>
    <mergeCell ref="B84:C84"/>
    <mergeCell ref="B83:C83"/>
    <mergeCell ref="B82:C82"/>
    <mergeCell ref="D58:E58"/>
    <mergeCell ref="B56:C56"/>
    <mergeCell ref="D60:E60"/>
    <mergeCell ref="B55:C55"/>
    <mergeCell ref="B73:C73"/>
    <mergeCell ref="B61:C61"/>
    <mergeCell ref="D49:E49"/>
    <mergeCell ref="D50:E50"/>
    <mergeCell ref="D62:E62"/>
    <mergeCell ref="D61:E61"/>
    <mergeCell ref="D55:E55"/>
    <mergeCell ref="B51:C51"/>
    <mergeCell ref="B62:C62"/>
    <mergeCell ref="B63:C63"/>
    <mergeCell ref="D64:E64"/>
    <mergeCell ref="D65:E65"/>
    <mergeCell ref="D63:E63"/>
    <mergeCell ref="D66:E66"/>
    <mergeCell ref="D67:E67"/>
    <mergeCell ref="D57:E57"/>
    <mergeCell ref="D56:E56"/>
    <mergeCell ref="D59:E59"/>
    <mergeCell ref="B71:C71"/>
    <mergeCell ref="B64:C64"/>
  </mergeCells>
  <conditionalFormatting sqref="G190">
    <cfRule type="cellIs" dxfId="11" priority="15" operator="notEqual">
      <formula>$O$142</formula>
    </cfRule>
    <cfRule type="cellIs" dxfId="10" priority="16" operator="equal">
      <formula>$O$142</formula>
    </cfRule>
  </conditionalFormatting>
  <conditionalFormatting sqref="T193">
    <cfRule type="cellIs" dxfId="9" priority="12" operator="greaterThanOrEqual">
      <formula>1</formula>
    </cfRule>
    <cfRule type="cellIs" dxfId="8" priority="13" stopIfTrue="1" operator="lessThanOrEqual">
      <formula>-1</formula>
    </cfRule>
    <cfRule type="cellIs" dxfId="7" priority="14" stopIfTrue="1" operator="between">
      <formula>-1</formula>
      <formula>1</formula>
    </cfRule>
  </conditionalFormatting>
  <conditionalFormatting sqref="U156:U159 U163:U166 U170:U173">
    <cfRule type="cellIs" dxfId="6" priority="7" operator="greaterThan">
      <formula>Y156</formula>
    </cfRule>
    <cfRule type="cellIs" dxfId="5" priority="8" operator="between">
      <formula>Y156</formula>
      <formula>0</formula>
    </cfRule>
  </conditionalFormatting>
  <conditionalFormatting sqref="W156:W159 W163:W166 W170:W173 W177:W180">
    <cfRule type="cellIs" dxfId="4" priority="9" operator="lessThanOrEqual">
      <formula>-1</formula>
    </cfRule>
    <cfRule type="cellIs" dxfId="3" priority="10" operator="greaterThanOrEqual">
      <formula>1</formula>
    </cfRule>
    <cfRule type="cellIs" dxfId="2" priority="11" operator="between">
      <formula>-1</formula>
      <formula>1</formula>
    </cfRule>
  </conditionalFormatting>
  <conditionalFormatting sqref="AB189:AB190">
    <cfRule type="cellIs" dxfId="1" priority="3" operator="equal">
      <formula>"NEE"</formula>
    </cfRule>
    <cfRule type="cellIs" dxfId="0" priority="4" operator="equal">
      <formula>"JA"</formula>
    </cfRule>
  </conditionalFormatting>
  <dataValidations count="5">
    <dataValidation type="whole" operator="greaterThanOrEqual" allowBlank="1" showInputMessage="1" showErrorMessage="1" sqref="M48:M67 M97:M115 J97:J115 G48:G67 J48:J67 G97:G115 H184:H186 J184:J186 L184:L186 N184:N186 P184:P186 H177:Q180 H156:Q159 H163:Q166 H170:Q173 M121:M139 J121:J139 G121:G139" xr:uid="{00000000-0002-0000-0100-000000000000}">
      <formula1>0</formula1>
    </dataValidation>
    <dataValidation type="whole" allowBlank="1" showInputMessage="1" showErrorMessage="1" sqref="M120 G120 J120 M96 G96 J96 K184:K186 M184:M186 O184:O186" xr:uid="{00000000-0002-0000-0100-000001000000}">
      <formula1>-100000</formula1>
      <formula2>100000</formula2>
    </dataValidation>
    <dataValidation type="decimal" operator="greaterThanOrEqual" allowBlank="1" showInputMessage="1" showErrorMessage="1" sqref="L24:L43 I24:I43 F24:F43" xr:uid="{00000000-0002-0000-0100-000002000000}">
      <formula1>0</formula1>
    </dataValidation>
    <dataValidation type="whole" errorStyle="information" operator="equal" allowBlank="1" showErrorMessage="1" errorTitle="Foutieve invoer" error="Overige partners mogen geen PPS-subsidie aanwenden" sqref="U177" xr:uid="{6C59F065-A8E2-4ED9-931D-28ED0F19E07E}">
      <formula1>0</formula1>
    </dataValidation>
    <dataValidation type="list" allowBlank="1" showInputMessage="1" showErrorMessage="1" error="Maak gebruik van het dropdown menu. Indien de gewenste organisatie zich niet in het dropdown menu bevindt, vul deze dan eerst bovenin onder 'Partner Overview' in. " sqref="B25:B28 B30:B33 B35:B38 B40:B43 B49:C52 B54:C57 B59:C62 B64:C67 B73:C76 B78:C81 B83:C86 B88:C91 B97:C100 B102:C105 B107:C110 B112:C115 B121:C124 B126:C129 B131:C134 B136:C139 B156:B159 B163:B166 B170:B173 B177:B180" xr:uid="{1D6F0DFF-8D93-42DB-AFE2-B52E66985689}">
      <formula1>$B$12:$B$16</formula1>
    </dataValidation>
  </dataValidations>
  <pageMargins left="0.25" right="0.25" top="0.75" bottom="0.75" header="0.3" footer="0.3"/>
  <pageSetup paperSize="9" scale="48" fitToHeight="0" orientation="landscape" r:id="rId1"/>
  <rowBreaks count="2" manualBreakCount="2">
    <brk id="69" max="16383" man="1"/>
    <brk id="12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Instructies!$A$28:$A$30</xm:f>
          </x14:formula1>
          <xm:sqref>C30:C33 C24:C28 C35:C38 C40:C43</xm:sqref>
        </x14:dataValidation>
        <x14:dataValidation type="list" allowBlank="1" showInputMessage="1" showErrorMessage="1" xr:uid="{5E5E98FE-DF20-499E-A742-B0D30E875884}">
          <x14:formula1>
            <xm:f>Instructies!$A$32:$A$35</xm:f>
          </x14:formula1>
          <xm:sqref>C163:C166 C170:C173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9C1B-E7F6-0745-A195-D90D768BBA34}">
  <dimension ref="A1:S81"/>
  <sheetViews>
    <sheetView workbookViewId="0">
      <selection activeCell="L14" sqref="L14"/>
    </sheetView>
  </sheetViews>
  <sheetFormatPr defaultColWidth="8.85546875" defaultRowHeight="14.25" x14ac:dyDescent="0.2"/>
  <cols>
    <col min="1" max="15" width="8.85546875" style="154"/>
    <col min="16" max="16" width="15.42578125" style="154" customWidth="1"/>
    <col min="17" max="16384" width="8.85546875" style="154"/>
  </cols>
  <sheetData>
    <row r="1" spans="1:16" ht="19.5" x14ac:dyDescent="0.25">
      <c r="A1" s="153" t="s">
        <v>123</v>
      </c>
      <c r="B1" s="132"/>
      <c r="C1" s="132"/>
      <c r="D1" s="132"/>
      <c r="E1" s="132"/>
      <c r="F1" s="132"/>
      <c r="G1" s="132"/>
      <c r="H1" s="132"/>
      <c r="I1" s="132"/>
      <c r="J1" s="132"/>
      <c r="K1" s="132"/>
      <c r="L1" s="132"/>
      <c r="M1" s="132"/>
      <c r="N1" s="132"/>
      <c r="O1" s="132"/>
      <c r="P1" s="132"/>
    </row>
    <row r="2" spans="1:16" x14ac:dyDescent="0.2">
      <c r="A2" s="132"/>
      <c r="B2" s="132"/>
      <c r="C2" s="132"/>
      <c r="D2" s="132"/>
      <c r="E2" s="132"/>
      <c r="F2" s="132"/>
      <c r="G2" s="132"/>
      <c r="H2" s="132"/>
      <c r="I2" s="132"/>
      <c r="J2" s="132"/>
      <c r="K2" s="132"/>
      <c r="L2" s="132"/>
      <c r="M2" s="132"/>
      <c r="N2" s="132"/>
      <c r="O2" s="132"/>
      <c r="P2" s="132"/>
    </row>
    <row r="3" spans="1:16" ht="15" x14ac:dyDescent="0.2">
      <c r="A3" s="133" t="s">
        <v>124</v>
      </c>
      <c r="B3" s="134"/>
      <c r="C3" s="134"/>
      <c r="D3" s="134"/>
      <c r="E3" s="134"/>
      <c r="F3" s="134"/>
      <c r="G3" s="134"/>
      <c r="H3" s="134"/>
      <c r="I3" s="134"/>
      <c r="J3" s="134"/>
      <c r="K3" s="134"/>
      <c r="L3" s="134"/>
      <c r="M3" s="134"/>
      <c r="N3" s="134"/>
      <c r="O3" s="134"/>
      <c r="P3" s="134"/>
    </row>
    <row r="4" spans="1:16" x14ac:dyDescent="0.2">
      <c r="A4" s="132" t="s">
        <v>125</v>
      </c>
      <c r="B4" s="132"/>
      <c r="C4" s="132"/>
      <c r="D4" s="132"/>
      <c r="E4" s="132"/>
      <c r="F4" s="132"/>
      <c r="G4" s="132"/>
      <c r="H4" s="132"/>
      <c r="I4" s="132"/>
      <c r="J4" s="132"/>
      <c r="K4" s="132"/>
      <c r="L4" s="132"/>
      <c r="M4" s="132"/>
      <c r="N4" s="132"/>
      <c r="O4" s="132"/>
      <c r="P4" s="132"/>
    </row>
    <row r="5" spans="1:16" x14ac:dyDescent="0.2">
      <c r="A5" s="135" t="s">
        <v>126</v>
      </c>
      <c r="B5" s="132"/>
      <c r="C5" s="132"/>
      <c r="D5" s="152" t="s">
        <v>127</v>
      </c>
      <c r="E5" s="132"/>
      <c r="F5" s="132"/>
      <c r="G5" s="132"/>
      <c r="H5" s="132"/>
      <c r="I5" s="132"/>
      <c r="J5" s="132"/>
      <c r="K5" s="132"/>
      <c r="L5" s="132"/>
      <c r="M5" s="132"/>
      <c r="N5" s="132"/>
      <c r="O5" s="132"/>
      <c r="P5" s="132"/>
    </row>
    <row r="6" spans="1:16" x14ac:dyDescent="0.2">
      <c r="B6" s="132"/>
      <c r="C6" s="132"/>
      <c r="D6" s="136"/>
      <c r="E6" s="136"/>
      <c r="F6" s="136"/>
      <c r="G6" s="136"/>
      <c r="H6" s="136"/>
      <c r="I6" s="136"/>
      <c r="J6" s="136"/>
      <c r="K6" s="136"/>
      <c r="L6" s="136"/>
      <c r="M6" s="136"/>
      <c r="N6" s="136"/>
      <c r="O6" s="136"/>
      <c r="P6" s="136"/>
    </row>
    <row r="7" spans="1:16" ht="15" x14ac:dyDescent="0.2">
      <c r="A7" s="133" t="s">
        <v>128</v>
      </c>
      <c r="B7" s="137"/>
      <c r="C7" s="138"/>
      <c r="D7" s="138"/>
      <c r="E7" s="137"/>
      <c r="F7" s="137"/>
      <c r="G7" s="137"/>
      <c r="H7" s="137"/>
      <c r="I7" s="137"/>
      <c r="J7" s="137"/>
      <c r="K7" s="137"/>
      <c r="L7" s="137"/>
      <c r="M7" s="137"/>
      <c r="N7" s="137"/>
      <c r="O7" s="137"/>
      <c r="P7" s="137"/>
    </row>
    <row r="8" spans="1:16" x14ac:dyDescent="0.2">
      <c r="A8" s="132" t="s">
        <v>129</v>
      </c>
      <c r="B8" s="132"/>
      <c r="C8" s="132"/>
      <c r="D8" s="132"/>
      <c r="E8" s="132"/>
      <c r="F8" s="132"/>
      <c r="G8" s="132"/>
      <c r="H8" s="132"/>
      <c r="I8" s="132"/>
      <c r="J8" s="132"/>
      <c r="K8" s="132"/>
      <c r="L8" s="132"/>
      <c r="M8" s="132"/>
      <c r="N8" s="132"/>
      <c r="O8" s="132"/>
      <c r="P8" s="132"/>
    </row>
    <row r="9" spans="1:16" x14ac:dyDescent="0.2">
      <c r="A9" s="157" t="s">
        <v>130</v>
      </c>
      <c r="B9" s="157"/>
      <c r="C9" s="132"/>
      <c r="D9" s="132"/>
      <c r="E9" s="132"/>
      <c r="F9" s="132"/>
      <c r="G9" s="132"/>
      <c r="H9" s="132"/>
      <c r="I9" s="132"/>
      <c r="J9" s="132"/>
      <c r="K9" s="132"/>
      <c r="L9" s="132"/>
      <c r="M9" s="132"/>
      <c r="N9" s="132"/>
      <c r="O9" s="132"/>
      <c r="P9" s="132"/>
    </row>
    <row r="10" spans="1:16" x14ac:dyDescent="0.2">
      <c r="A10" s="157" t="s">
        <v>131</v>
      </c>
      <c r="B10" s="157"/>
      <c r="C10" s="132"/>
      <c r="D10" s="132"/>
      <c r="E10" s="132"/>
      <c r="F10" s="132"/>
      <c r="G10" s="132"/>
      <c r="H10" s="132"/>
      <c r="I10" s="132"/>
      <c r="J10" s="132"/>
      <c r="K10" s="132"/>
      <c r="L10" s="132"/>
      <c r="M10" s="132"/>
      <c r="N10" s="132"/>
      <c r="O10" s="132"/>
      <c r="P10" s="132"/>
    </row>
    <row r="11" spans="1:16" x14ac:dyDescent="0.2">
      <c r="A11" s="157" t="s">
        <v>132</v>
      </c>
      <c r="B11" s="157"/>
      <c r="C11" s="132"/>
      <c r="D11" s="132"/>
      <c r="E11" s="132"/>
      <c r="F11" s="132"/>
      <c r="G11" s="132"/>
      <c r="H11" s="132"/>
      <c r="I11" s="132"/>
      <c r="J11" s="132"/>
      <c r="K11" s="132"/>
      <c r="L11" s="132"/>
      <c r="M11" s="132"/>
      <c r="N11" s="132"/>
      <c r="O11" s="132"/>
      <c r="P11" s="132"/>
    </row>
    <row r="12" spans="1:16" x14ac:dyDescent="0.2">
      <c r="A12" s="132"/>
      <c r="B12" s="132"/>
      <c r="C12" s="132"/>
      <c r="D12" s="132"/>
      <c r="E12" s="132"/>
      <c r="F12" s="132"/>
      <c r="G12" s="132"/>
      <c r="H12" s="132"/>
      <c r="I12" s="132"/>
      <c r="J12" s="132"/>
      <c r="K12" s="132"/>
      <c r="L12" s="132"/>
      <c r="M12" s="132"/>
      <c r="N12" s="132"/>
      <c r="O12" s="132"/>
      <c r="P12" s="132"/>
    </row>
    <row r="13" spans="1:16" x14ac:dyDescent="0.2">
      <c r="A13" s="135" t="s">
        <v>133</v>
      </c>
      <c r="B13" s="132"/>
      <c r="C13" s="132"/>
      <c r="D13" s="132"/>
      <c r="E13" s="132" t="s">
        <v>134</v>
      </c>
      <c r="F13" s="132"/>
      <c r="G13" s="132"/>
      <c r="H13" s="132"/>
      <c r="I13" s="132"/>
      <c r="J13" s="132"/>
      <c r="K13" s="132"/>
      <c r="L13" s="132"/>
      <c r="M13" s="132"/>
      <c r="N13" s="132"/>
      <c r="O13" s="132"/>
      <c r="P13" s="132"/>
    </row>
    <row r="14" spans="1:16" x14ac:dyDescent="0.2">
      <c r="A14" s="135" t="s">
        <v>135</v>
      </c>
      <c r="B14" s="132"/>
      <c r="C14" s="132"/>
      <c r="D14" s="132"/>
      <c r="E14" s="132"/>
      <c r="F14" s="132"/>
      <c r="G14" s="132"/>
      <c r="H14" s="132"/>
      <c r="I14" s="132"/>
      <c r="J14" s="132"/>
      <c r="K14" s="132"/>
      <c r="L14" s="132"/>
      <c r="M14" s="132"/>
      <c r="N14" s="132"/>
      <c r="O14" s="132"/>
      <c r="P14" s="132"/>
    </row>
    <row r="15" spans="1:16" x14ac:dyDescent="0.2">
      <c r="A15" s="135" t="s">
        <v>136</v>
      </c>
      <c r="B15" s="132"/>
      <c r="C15" s="132"/>
      <c r="D15" s="132"/>
      <c r="E15" s="132"/>
      <c r="F15" s="132"/>
      <c r="G15" s="132"/>
      <c r="H15" s="132"/>
      <c r="I15" s="132"/>
      <c r="J15" s="132"/>
      <c r="K15" s="132"/>
      <c r="L15" s="132"/>
      <c r="M15" s="132"/>
      <c r="N15" s="132"/>
      <c r="O15" s="132"/>
      <c r="P15" s="132"/>
    </row>
    <row r="16" spans="1:16" x14ac:dyDescent="0.2">
      <c r="A16" s="135"/>
      <c r="B16" s="132"/>
      <c r="C16" s="132"/>
      <c r="D16" s="132"/>
      <c r="E16" s="132"/>
      <c r="F16" s="132"/>
      <c r="G16" s="132"/>
      <c r="H16" s="132"/>
      <c r="I16" s="132"/>
      <c r="J16" s="132"/>
      <c r="K16" s="132"/>
      <c r="L16" s="132"/>
      <c r="M16" s="132"/>
      <c r="N16" s="132"/>
      <c r="O16" s="132"/>
      <c r="P16" s="132"/>
    </row>
    <row r="17" spans="1:16" x14ac:dyDescent="0.2">
      <c r="A17" s="135" t="s">
        <v>137</v>
      </c>
      <c r="B17" s="132"/>
      <c r="C17" s="132"/>
      <c r="D17" s="132"/>
      <c r="E17" s="132"/>
      <c r="F17" s="132" t="s">
        <v>138</v>
      </c>
      <c r="G17" s="132"/>
      <c r="H17" s="132"/>
      <c r="I17" s="132"/>
      <c r="J17" s="132"/>
      <c r="K17" s="132"/>
      <c r="L17" s="132"/>
      <c r="M17" s="132"/>
      <c r="N17" s="132"/>
      <c r="O17" s="132"/>
      <c r="P17" s="132"/>
    </row>
    <row r="18" spans="1:16" x14ac:dyDescent="0.2">
      <c r="A18" s="135" t="s">
        <v>139</v>
      </c>
      <c r="B18" s="132"/>
      <c r="C18" s="132"/>
      <c r="D18" s="132"/>
      <c r="E18" s="132"/>
      <c r="F18" s="132"/>
      <c r="G18" s="132"/>
      <c r="H18" s="132"/>
      <c r="I18" s="132"/>
      <c r="J18" s="132"/>
      <c r="K18" s="132"/>
      <c r="L18" s="132"/>
      <c r="M18" s="132"/>
      <c r="N18" s="132"/>
      <c r="O18" s="132"/>
      <c r="P18" s="132"/>
    </row>
    <row r="19" spans="1:16" x14ac:dyDescent="0.2">
      <c r="A19" s="135" t="s">
        <v>140</v>
      </c>
      <c r="B19" s="132"/>
      <c r="C19" s="132"/>
      <c r="D19" s="132"/>
      <c r="E19" s="132"/>
      <c r="F19" s="132"/>
      <c r="G19" s="132"/>
      <c r="H19" s="132"/>
      <c r="I19" s="132"/>
      <c r="J19" s="132"/>
      <c r="K19" s="132"/>
      <c r="L19" s="132"/>
      <c r="M19" s="132"/>
      <c r="N19" s="132"/>
      <c r="O19" s="132"/>
      <c r="P19" s="132"/>
    </row>
    <row r="20" spans="1:16" x14ac:dyDescent="0.2">
      <c r="A20" s="135" t="s">
        <v>141</v>
      </c>
      <c r="B20" s="132"/>
      <c r="C20" s="132"/>
      <c r="D20" s="132"/>
      <c r="E20" s="132"/>
      <c r="F20" s="132"/>
      <c r="G20" s="132"/>
      <c r="H20" s="132"/>
      <c r="I20" s="132"/>
      <c r="J20" s="132"/>
      <c r="K20" s="132"/>
      <c r="L20" s="132"/>
      <c r="M20" s="132"/>
      <c r="N20" s="132"/>
      <c r="O20" s="132"/>
      <c r="P20" s="132"/>
    </row>
    <row r="21" spans="1:16" x14ac:dyDescent="0.2">
      <c r="A21" s="135" t="s">
        <v>142</v>
      </c>
      <c r="B21" s="132"/>
      <c r="C21" s="132"/>
      <c r="D21" s="132"/>
      <c r="E21" s="132"/>
      <c r="F21" s="132"/>
      <c r="G21" s="132"/>
      <c r="H21" s="132"/>
      <c r="I21" s="132"/>
      <c r="J21" s="132"/>
      <c r="K21" s="132"/>
      <c r="L21" s="132"/>
      <c r="M21" s="132"/>
      <c r="N21" s="132"/>
      <c r="O21" s="132"/>
      <c r="P21" s="132"/>
    </row>
    <row r="22" spans="1:16" x14ac:dyDescent="0.2">
      <c r="A22" s="135"/>
      <c r="B22" s="132"/>
      <c r="C22" s="132"/>
      <c r="D22" s="132"/>
      <c r="E22" s="132"/>
      <c r="F22" s="132"/>
      <c r="G22" s="132"/>
      <c r="H22" s="132"/>
      <c r="I22" s="132"/>
      <c r="J22" s="132"/>
      <c r="K22" s="132"/>
      <c r="L22" s="132"/>
      <c r="M22" s="132"/>
      <c r="N22" s="132"/>
      <c r="O22" s="132"/>
      <c r="P22" s="132"/>
    </row>
    <row r="23" spans="1:16" x14ac:dyDescent="0.2">
      <c r="A23" s="135" t="s">
        <v>143</v>
      </c>
      <c r="B23" s="132"/>
      <c r="C23" s="132"/>
      <c r="D23" s="132"/>
      <c r="E23" s="132"/>
      <c r="F23" s="132"/>
      <c r="G23" s="132"/>
      <c r="H23" s="132"/>
      <c r="I23" s="132"/>
      <c r="J23" s="132"/>
      <c r="K23" s="132"/>
      <c r="L23" s="132"/>
      <c r="M23" s="132"/>
      <c r="N23" s="132"/>
      <c r="O23" s="132"/>
      <c r="P23" s="132"/>
    </row>
    <row r="24" spans="1:16" x14ac:dyDescent="0.2">
      <c r="A24" s="135" t="s">
        <v>144</v>
      </c>
      <c r="B24" s="132"/>
      <c r="C24" s="132"/>
      <c r="D24" s="132"/>
      <c r="E24" s="132"/>
      <c r="F24" s="132"/>
      <c r="G24" s="132"/>
      <c r="H24" s="132"/>
      <c r="I24" s="132"/>
      <c r="J24" s="132"/>
      <c r="K24" s="132"/>
      <c r="L24" s="132"/>
      <c r="M24" s="132"/>
      <c r="N24" s="132"/>
      <c r="O24" s="132"/>
      <c r="P24" s="132"/>
    </row>
    <row r="25" spans="1:16" x14ac:dyDescent="0.2">
      <c r="A25" s="135"/>
      <c r="B25" s="132"/>
      <c r="C25" s="132"/>
      <c r="D25" s="132"/>
      <c r="E25" s="132"/>
      <c r="F25" s="132"/>
      <c r="G25" s="132"/>
      <c r="H25" s="132"/>
      <c r="I25" s="132"/>
      <c r="J25" s="132"/>
      <c r="K25" s="132"/>
      <c r="L25" s="132"/>
      <c r="M25" s="132"/>
      <c r="N25" s="132"/>
      <c r="O25" s="132"/>
      <c r="P25" s="132"/>
    </row>
    <row r="26" spans="1:16" x14ac:dyDescent="0.2">
      <c r="A26" s="135" t="s">
        <v>145</v>
      </c>
      <c r="B26" s="132"/>
      <c r="C26" s="132"/>
      <c r="D26" s="132"/>
      <c r="E26" s="132"/>
      <c r="F26" s="132"/>
      <c r="G26" s="132"/>
      <c r="H26" s="132"/>
      <c r="I26" s="132"/>
      <c r="J26" s="132"/>
      <c r="K26" s="132"/>
      <c r="L26" s="132"/>
      <c r="M26" s="132"/>
      <c r="N26" s="132"/>
      <c r="O26" s="132"/>
      <c r="P26" s="132"/>
    </row>
    <row r="27" spans="1:16" x14ac:dyDescent="0.2">
      <c r="A27" s="135" t="s">
        <v>146</v>
      </c>
      <c r="B27" s="132"/>
      <c r="C27" s="132"/>
      <c r="D27" s="132"/>
      <c r="E27" s="132"/>
      <c r="F27" s="132"/>
      <c r="G27" s="132"/>
      <c r="H27" s="132"/>
      <c r="I27" s="132"/>
      <c r="J27" s="132"/>
      <c r="K27" s="132"/>
      <c r="L27" s="132"/>
      <c r="M27" s="132"/>
      <c r="N27" s="132"/>
      <c r="O27" s="132"/>
      <c r="P27" s="132"/>
    </row>
    <row r="28" spans="1:16" x14ac:dyDescent="0.2">
      <c r="A28" s="139" t="s">
        <v>147</v>
      </c>
      <c r="B28" s="132"/>
      <c r="C28" s="132"/>
      <c r="D28" s="132"/>
      <c r="E28" s="132"/>
      <c r="F28" s="132"/>
      <c r="G28" s="132"/>
      <c r="H28" s="132"/>
      <c r="I28" s="132"/>
      <c r="J28" s="132"/>
      <c r="K28" s="132"/>
      <c r="L28" s="132"/>
      <c r="M28" s="132"/>
      <c r="N28" s="132"/>
      <c r="O28" s="132"/>
      <c r="P28" s="132"/>
    </row>
    <row r="29" spans="1:16" x14ac:dyDescent="0.2">
      <c r="A29" s="139" t="s">
        <v>148</v>
      </c>
      <c r="B29" s="132"/>
      <c r="C29" s="132"/>
      <c r="D29" s="132"/>
      <c r="E29" s="132"/>
      <c r="F29" s="132"/>
      <c r="G29" s="132"/>
      <c r="H29" s="132"/>
      <c r="I29" s="132"/>
      <c r="J29" s="132"/>
      <c r="K29" s="132"/>
      <c r="L29" s="132"/>
      <c r="M29" s="132"/>
      <c r="N29" s="132"/>
      <c r="O29" s="132"/>
      <c r="P29" s="132"/>
    </row>
    <row r="30" spans="1:16" x14ac:dyDescent="0.2">
      <c r="A30" s="139" t="s">
        <v>149</v>
      </c>
      <c r="B30" s="132"/>
      <c r="C30" s="132"/>
      <c r="D30" s="132"/>
      <c r="E30" s="132"/>
      <c r="F30" s="132"/>
      <c r="G30" s="132"/>
      <c r="H30" s="132"/>
      <c r="I30" s="132"/>
      <c r="J30" s="132"/>
      <c r="K30" s="132"/>
      <c r="L30" s="132"/>
      <c r="M30" s="132"/>
      <c r="N30" s="132"/>
      <c r="O30" s="132"/>
      <c r="P30" s="132"/>
    </row>
    <row r="31" spans="1:16" x14ac:dyDescent="0.2">
      <c r="A31" s="139"/>
      <c r="B31" s="132"/>
      <c r="C31" s="132"/>
      <c r="D31" s="132"/>
      <c r="E31" s="132"/>
      <c r="F31" s="132"/>
      <c r="G31" s="132"/>
      <c r="H31" s="132"/>
      <c r="I31" s="132"/>
      <c r="J31" s="132"/>
      <c r="K31" s="132"/>
      <c r="L31" s="132"/>
      <c r="M31" s="132"/>
      <c r="N31" s="132"/>
      <c r="O31" s="132"/>
      <c r="P31" s="132"/>
    </row>
    <row r="32" spans="1:16" x14ac:dyDescent="0.2">
      <c r="A32" s="140" t="s">
        <v>150</v>
      </c>
      <c r="B32" s="132"/>
      <c r="C32" s="132"/>
      <c r="D32" s="132"/>
      <c r="E32" s="132"/>
      <c r="F32" s="132"/>
      <c r="G32" s="132"/>
      <c r="H32" s="132"/>
      <c r="I32" s="132"/>
      <c r="J32" s="132"/>
      <c r="K32" s="132"/>
      <c r="L32" s="132"/>
      <c r="M32" s="132"/>
      <c r="N32" s="132"/>
      <c r="O32" s="132"/>
      <c r="P32" s="132"/>
    </row>
    <row r="33" spans="1:19" x14ac:dyDescent="0.2">
      <c r="A33" s="135" t="s">
        <v>151</v>
      </c>
      <c r="B33" s="132"/>
      <c r="C33" s="132"/>
      <c r="D33" s="132"/>
      <c r="E33" s="132"/>
      <c r="F33" s="132"/>
      <c r="G33" s="132"/>
      <c r="H33" s="132"/>
      <c r="I33" s="132"/>
      <c r="J33" s="132"/>
      <c r="K33" s="132"/>
      <c r="L33" s="132"/>
      <c r="M33" s="132"/>
      <c r="N33" s="132"/>
      <c r="O33" s="132"/>
      <c r="P33" s="132"/>
    </row>
    <row r="34" spans="1:19" x14ac:dyDescent="0.2">
      <c r="A34" s="135" t="s">
        <v>152</v>
      </c>
      <c r="B34" s="132"/>
      <c r="C34" s="132"/>
      <c r="D34" s="132"/>
      <c r="E34" s="132"/>
      <c r="F34" s="132"/>
      <c r="G34" s="132"/>
      <c r="H34" s="132"/>
      <c r="I34" s="132"/>
      <c r="J34" s="132"/>
      <c r="K34" s="132"/>
      <c r="L34" s="132"/>
      <c r="M34" s="132"/>
      <c r="N34" s="132"/>
      <c r="O34" s="132"/>
      <c r="P34" s="132"/>
      <c r="S34" s="154" t="s">
        <v>153</v>
      </c>
    </row>
    <row r="35" spans="1:19" x14ac:dyDescent="0.2">
      <c r="A35" s="135" t="s">
        <v>154</v>
      </c>
      <c r="B35" s="132"/>
      <c r="C35" s="132"/>
      <c r="D35" s="132"/>
      <c r="E35" s="132"/>
      <c r="F35" s="132"/>
      <c r="G35" s="132"/>
      <c r="H35" s="132"/>
      <c r="I35" s="132"/>
      <c r="J35" s="132"/>
      <c r="K35" s="132"/>
      <c r="L35" s="132"/>
      <c r="M35" s="132"/>
      <c r="N35" s="132"/>
      <c r="O35" s="132"/>
      <c r="P35" s="132"/>
    </row>
    <row r="36" spans="1:19" x14ac:dyDescent="0.2">
      <c r="A36" s="132"/>
      <c r="B36" s="132"/>
      <c r="C36" s="132"/>
      <c r="D36" s="132"/>
      <c r="E36" s="132"/>
      <c r="F36" s="132"/>
      <c r="G36" s="132"/>
      <c r="H36" s="132"/>
      <c r="I36" s="141"/>
      <c r="J36" s="132"/>
      <c r="K36" s="132"/>
      <c r="L36" s="132"/>
      <c r="M36" s="132"/>
      <c r="N36" s="132"/>
      <c r="O36" s="132"/>
      <c r="P36" s="132"/>
    </row>
    <row r="37" spans="1:19" ht="15" x14ac:dyDescent="0.2">
      <c r="A37" s="142" t="s">
        <v>155</v>
      </c>
      <c r="B37" s="137"/>
      <c r="C37" s="138"/>
      <c r="D37" s="138"/>
      <c r="E37" s="137"/>
      <c r="F37" s="137"/>
      <c r="G37" s="137"/>
      <c r="H37" s="137"/>
      <c r="I37" s="137"/>
      <c r="J37" s="137"/>
      <c r="K37" s="137"/>
      <c r="L37" s="137"/>
      <c r="M37" s="137"/>
      <c r="N37" s="137"/>
      <c r="O37" s="137"/>
      <c r="P37" s="137"/>
    </row>
    <row r="38" spans="1:19" x14ac:dyDescent="0.2">
      <c r="A38" s="143" t="s">
        <v>156</v>
      </c>
      <c r="B38" s="132"/>
      <c r="C38" s="132"/>
      <c r="D38" s="132"/>
      <c r="E38" s="132"/>
      <c r="F38" s="132"/>
      <c r="G38" s="132"/>
      <c r="H38" s="132"/>
      <c r="I38" s="132"/>
      <c r="J38" s="132"/>
      <c r="K38" s="132"/>
      <c r="L38" s="132"/>
      <c r="M38" s="132"/>
      <c r="N38" s="132"/>
      <c r="O38" s="132"/>
      <c r="P38" s="132"/>
    </row>
    <row r="39" spans="1:19" x14ac:dyDescent="0.2">
      <c r="A39" s="145" t="s">
        <v>157</v>
      </c>
      <c r="B39" s="132"/>
      <c r="C39" s="132"/>
      <c r="D39" s="132"/>
      <c r="E39" s="132"/>
      <c r="F39" s="132"/>
      <c r="G39" s="132"/>
      <c r="H39" s="132"/>
      <c r="I39" s="132"/>
      <c r="J39" s="132"/>
      <c r="K39" s="132"/>
      <c r="L39" s="132"/>
      <c r="M39" s="132"/>
      <c r="N39" s="132"/>
      <c r="O39" s="132"/>
      <c r="P39" s="132"/>
    </row>
    <row r="40" spans="1:19" x14ac:dyDescent="0.2">
      <c r="A40" s="135" t="s">
        <v>158</v>
      </c>
      <c r="B40" s="132"/>
      <c r="C40" s="132"/>
      <c r="D40" s="132"/>
      <c r="E40" s="132"/>
      <c r="F40" s="132"/>
      <c r="G40" s="132"/>
      <c r="H40" s="132"/>
      <c r="I40" s="132"/>
      <c r="J40" s="132"/>
      <c r="K40" s="132"/>
      <c r="L40" s="132"/>
      <c r="M40" s="132"/>
      <c r="N40" s="132"/>
      <c r="O40" s="132"/>
      <c r="P40" s="132"/>
    </row>
    <row r="41" spans="1:19" x14ac:dyDescent="0.2">
      <c r="A41" s="135" t="s">
        <v>159</v>
      </c>
      <c r="B41" s="132"/>
      <c r="C41" s="132"/>
      <c r="D41" s="132"/>
      <c r="E41" s="132"/>
      <c r="F41" s="132"/>
      <c r="G41" s="132"/>
      <c r="H41" s="132"/>
      <c r="I41" s="132"/>
      <c r="J41" s="132"/>
      <c r="K41" s="132"/>
      <c r="L41" s="132"/>
      <c r="M41" s="132"/>
      <c r="N41" s="132"/>
      <c r="O41" s="132"/>
      <c r="P41" s="132"/>
    </row>
    <row r="42" spans="1:19" x14ac:dyDescent="0.2">
      <c r="A42" s="135"/>
      <c r="B42" s="132"/>
      <c r="C42" s="132"/>
      <c r="D42" s="132"/>
      <c r="E42" s="132"/>
      <c r="F42" s="132"/>
      <c r="G42" s="132"/>
      <c r="H42" s="132"/>
      <c r="I42" s="132"/>
      <c r="J42" s="132"/>
      <c r="K42" s="132"/>
      <c r="L42" s="132"/>
      <c r="M42" s="132"/>
      <c r="N42" s="132"/>
      <c r="O42" s="132"/>
      <c r="P42" s="132"/>
    </row>
    <row r="43" spans="1:19" ht="15" x14ac:dyDescent="0.2">
      <c r="A43" s="144" t="s">
        <v>160</v>
      </c>
      <c r="B43" s="137"/>
      <c r="C43" s="138"/>
      <c r="D43" s="138"/>
      <c r="E43" s="137"/>
      <c r="F43" s="137"/>
      <c r="G43" s="137"/>
      <c r="H43" s="137"/>
      <c r="I43" s="137"/>
      <c r="J43" s="137"/>
      <c r="K43" s="137"/>
      <c r="L43" s="137"/>
      <c r="M43" s="137"/>
      <c r="N43" s="137"/>
      <c r="O43" s="137"/>
      <c r="P43" s="137"/>
    </row>
    <row r="44" spans="1:19" x14ac:dyDescent="0.2">
      <c r="A44" s="143" t="s">
        <v>161</v>
      </c>
      <c r="B44" s="132"/>
      <c r="C44" s="132"/>
      <c r="D44" s="132"/>
      <c r="E44" s="132"/>
      <c r="F44" s="132"/>
      <c r="G44" s="132"/>
      <c r="H44" s="132"/>
      <c r="I44" s="132"/>
      <c r="J44" s="132"/>
      <c r="K44" s="132"/>
      <c r="L44" s="132"/>
      <c r="M44" s="132"/>
      <c r="N44" s="132"/>
      <c r="O44" s="132"/>
      <c r="P44" s="132"/>
    </row>
    <row r="45" spans="1:19" x14ac:dyDescent="0.2">
      <c r="A45" s="147" t="s">
        <v>162</v>
      </c>
      <c r="B45" s="132"/>
      <c r="C45" s="132"/>
      <c r="D45" s="132"/>
      <c r="E45" s="132"/>
      <c r="F45" s="132"/>
      <c r="G45" s="132"/>
      <c r="H45" s="132"/>
      <c r="I45" s="132"/>
      <c r="J45" s="132"/>
      <c r="K45" s="132"/>
      <c r="L45" s="132"/>
      <c r="M45" s="132"/>
      <c r="N45" s="132"/>
      <c r="O45" s="132"/>
      <c r="P45" s="132"/>
    </row>
    <row r="46" spans="1:19" x14ac:dyDescent="0.2">
      <c r="A46" s="135" t="s">
        <v>163</v>
      </c>
      <c r="B46" s="132"/>
      <c r="C46" s="132"/>
      <c r="D46" s="132"/>
      <c r="E46" s="132"/>
      <c r="F46" s="132"/>
      <c r="G46" s="132"/>
      <c r="H46" s="132"/>
      <c r="I46" s="132"/>
      <c r="J46" s="132"/>
      <c r="K46" s="132"/>
      <c r="L46" s="132"/>
      <c r="M46" s="132"/>
      <c r="N46" s="132"/>
      <c r="O46" s="132"/>
      <c r="P46" s="132"/>
    </row>
    <row r="47" spans="1:19" x14ac:dyDescent="0.2">
      <c r="A47" s="135" t="s">
        <v>164</v>
      </c>
      <c r="B47" s="132"/>
      <c r="C47" s="132"/>
      <c r="D47" s="132"/>
      <c r="E47" s="132"/>
      <c r="F47" s="132"/>
      <c r="G47" s="132"/>
      <c r="H47" s="132"/>
      <c r="I47" s="132"/>
      <c r="J47" s="132"/>
      <c r="K47" s="132"/>
      <c r="L47" s="132"/>
      <c r="M47" s="132"/>
      <c r="N47" s="132"/>
      <c r="O47" s="132"/>
      <c r="P47" s="132"/>
    </row>
    <row r="48" spans="1:19" x14ac:dyDescent="0.2">
      <c r="A48" s="145" t="s">
        <v>165</v>
      </c>
      <c r="B48" s="132"/>
      <c r="C48" s="132"/>
      <c r="D48" s="132"/>
      <c r="E48" s="132"/>
      <c r="F48" s="132"/>
      <c r="G48" s="132"/>
      <c r="H48" s="132"/>
      <c r="I48" s="132"/>
      <c r="J48" s="132"/>
      <c r="K48" s="132"/>
      <c r="L48" s="132"/>
      <c r="M48" s="132"/>
      <c r="N48" s="132"/>
      <c r="O48" s="132"/>
      <c r="P48" s="132"/>
    </row>
    <row r="49" spans="1:16" x14ac:dyDescent="0.2">
      <c r="A49" s="135" t="s">
        <v>166</v>
      </c>
      <c r="B49" s="132"/>
      <c r="C49" s="132"/>
      <c r="D49" s="132"/>
      <c r="E49" s="132"/>
      <c r="F49" s="132"/>
      <c r="G49" s="132"/>
      <c r="H49" s="132"/>
      <c r="I49" s="132"/>
      <c r="J49" s="132"/>
      <c r="K49" s="132"/>
      <c r="L49" s="132"/>
      <c r="M49" s="132"/>
      <c r="N49" s="132"/>
      <c r="O49" s="132"/>
      <c r="P49" s="132"/>
    </row>
    <row r="50" spans="1:16" x14ac:dyDescent="0.2">
      <c r="A50" s="141"/>
      <c r="B50" s="132"/>
      <c r="C50" s="132"/>
      <c r="D50" s="132"/>
      <c r="E50" s="132"/>
      <c r="F50" s="132"/>
      <c r="G50" s="132"/>
      <c r="H50" s="132"/>
      <c r="I50" s="132"/>
      <c r="J50" s="132"/>
      <c r="K50" s="132"/>
      <c r="L50" s="132"/>
      <c r="M50" s="132"/>
      <c r="N50" s="132"/>
      <c r="O50" s="132"/>
      <c r="P50" s="132"/>
    </row>
    <row r="51" spans="1:16" x14ac:dyDescent="0.2">
      <c r="A51" s="143" t="s">
        <v>167</v>
      </c>
      <c r="B51" s="132"/>
      <c r="C51" s="132"/>
      <c r="D51" s="132"/>
      <c r="E51" s="132"/>
      <c r="F51" s="132"/>
      <c r="G51" s="132"/>
      <c r="H51" s="132"/>
      <c r="I51" s="132"/>
      <c r="J51" s="132"/>
      <c r="K51" s="132"/>
      <c r="L51" s="132"/>
      <c r="M51" s="132"/>
      <c r="N51" s="132"/>
      <c r="O51" s="132"/>
      <c r="P51" s="132"/>
    </row>
    <row r="52" spans="1:16" x14ac:dyDescent="0.2">
      <c r="A52" s="135" t="s">
        <v>168</v>
      </c>
      <c r="B52" s="132"/>
      <c r="C52" s="132"/>
      <c r="D52" s="132"/>
      <c r="E52" s="132"/>
      <c r="F52" s="132"/>
      <c r="G52" s="132"/>
      <c r="H52" s="132"/>
      <c r="I52" s="132"/>
      <c r="J52" s="132"/>
      <c r="K52" s="132"/>
      <c r="L52" s="132"/>
      <c r="M52" s="132"/>
      <c r="N52" s="132"/>
      <c r="O52" s="132"/>
      <c r="P52" s="132"/>
    </row>
    <row r="53" spans="1:16" x14ac:dyDescent="0.2">
      <c r="A53" s="135" t="s">
        <v>169</v>
      </c>
      <c r="B53" s="132"/>
      <c r="C53" s="132"/>
      <c r="D53" s="132"/>
      <c r="E53" s="132"/>
      <c r="F53" s="132"/>
      <c r="G53" s="132"/>
      <c r="H53" s="132"/>
      <c r="I53" s="132"/>
      <c r="J53" s="132"/>
      <c r="K53" s="132"/>
      <c r="L53" s="132"/>
      <c r="M53" s="132"/>
      <c r="N53" s="132"/>
      <c r="O53" s="132"/>
      <c r="P53" s="132"/>
    </row>
    <row r="54" spans="1:16" x14ac:dyDescent="0.2">
      <c r="A54" s="135" t="s">
        <v>170</v>
      </c>
      <c r="B54" s="132"/>
      <c r="C54" s="132"/>
      <c r="D54" s="132"/>
      <c r="E54" s="132"/>
      <c r="F54" s="132"/>
      <c r="G54" s="132"/>
      <c r="H54" s="132"/>
      <c r="I54" s="132"/>
      <c r="J54" s="132"/>
      <c r="K54" s="132"/>
      <c r="L54" s="132"/>
      <c r="M54" s="132"/>
      <c r="N54" s="132"/>
      <c r="O54" s="132"/>
      <c r="P54" s="132"/>
    </row>
    <row r="55" spans="1:16" x14ac:dyDescent="0.2">
      <c r="A55" s="135" t="s">
        <v>171</v>
      </c>
      <c r="B55" s="132"/>
      <c r="C55" s="132"/>
      <c r="D55" s="132"/>
      <c r="E55" s="132"/>
      <c r="F55" s="132"/>
      <c r="G55" s="132"/>
      <c r="H55" s="132"/>
      <c r="I55" s="132"/>
      <c r="J55" s="132"/>
      <c r="K55" s="132"/>
      <c r="L55" s="132"/>
      <c r="M55" s="132"/>
      <c r="N55" s="132"/>
      <c r="O55" s="132"/>
      <c r="P55" s="132"/>
    </row>
    <row r="56" spans="1:16" x14ac:dyDescent="0.2">
      <c r="A56" s="141"/>
      <c r="B56" s="132"/>
      <c r="C56" s="132"/>
      <c r="D56" s="132"/>
      <c r="E56" s="132"/>
      <c r="F56" s="132"/>
      <c r="G56" s="132"/>
      <c r="H56" s="132"/>
      <c r="I56" s="132"/>
      <c r="J56" s="132"/>
      <c r="K56" s="132"/>
      <c r="L56" s="132"/>
      <c r="M56" s="132"/>
      <c r="N56" s="132"/>
      <c r="O56" s="132"/>
      <c r="P56" s="132"/>
    </row>
    <row r="57" spans="1:16" ht="15" x14ac:dyDescent="0.2">
      <c r="A57" s="144" t="s">
        <v>172</v>
      </c>
      <c r="B57" s="137"/>
      <c r="C57" s="138"/>
      <c r="D57" s="138"/>
      <c r="E57" s="137"/>
      <c r="F57" s="137"/>
      <c r="G57" s="137"/>
      <c r="H57" s="137"/>
      <c r="I57" s="137"/>
      <c r="J57" s="137"/>
      <c r="K57" s="137"/>
      <c r="L57" s="137"/>
      <c r="M57" s="137"/>
      <c r="N57" s="137"/>
      <c r="O57" s="137"/>
      <c r="P57" s="137"/>
    </row>
    <row r="58" spans="1:16" x14ac:dyDescent="0.2">
      <c r="A58" s="146" t="s">
        <v>71</v>
      </c>
      <c r="B58" s="132"/>
      <c r="C58" s="132"/>
      <c r="D58" s="132"/>
      <c r="E58" s="132"/>
      <c r="F58" s="132"/>
      <c r="G58" s="132"/>
      <c r="H58" s="132"/>
      <c r="I58" s="132"/>
      <c r="J58" s="132"/>
      <c r="K58" s="132"/>
      <c r="L58" s="132"/>
      <c r="M58" s="132"/>
      <c r="N58" s="132"/>
      <c r="O58" s="132"/>
      <c r="P58" s="132"/>
    </row>
    <row r="59" spans="1:16" x14ac:dyDescent="0.2">
      <c r="A59" s="147" t="s">
        <v>173</v>
      </c>
      <c r="B59" s="132"/>
      <c r="C59" s="132"/>
      <c r="D59" s="132"/>
      <c r="E59" s="132"/>
      <c r="F59" s="132"/>
      <c r="G59" s="132"/>
      <c r="H59" s="132"/>
      <c r="I59" s="132"/>
      <c r="J59" s="132"/>
      <c r="K59" s="132"/>
      <c r="L59" s="132"/>
      <c r="M59" s="132"/>
      <c r="N59" s="132"/>
      <c r="O59" s="132"/>
      <c r="P59" s="132"/>
    </row>
    <row r="60" spans="1:16" x14ac:dyDescent="0.2">
      <c r="A60" s="135" t="s">
        <v>174</v>
      </c>
      <c r="B60" s="132"/>
      <c r="C60" s="132"/>
      <c r="D60" s="132"/>
      <c r="E60" s="132"/>
      <c r="F60" s="132"/>
      <c r="G60" s="132"/>
      <c r="H60" s="132"/>
      <c r="I60" s="132"/>
      <c r="J60" s="132"/>
      <c r="K60" s="132"/>
      <c r="L60" s="132"/>
      <c r="M60" s="132"/>
      <c r="N60" s="132"/>
      <c r="O60" s="132"/>
      <c r="P60" s="132"/>
    </row>
    <row r="61" spans="1:16" x14ac:dyDescent="0.2">
      <c r="A61" s="135" t="s">
        <v>175</v>
      </c>
      <c r="B61" s="132"/>
      <c r="C61" s="132"/>
      <c r="D61" s="132"/>
      <c r="E61" s="132"/>
      <c r="F61" s="132"/>
      <c r="G61" s="132"/>
      <c r="H61" s="132"/>
      <c r="I61" s="132"/>
      <c r="J61" s="132"/>
      <c r="K61" s="132"/>
      <c r="L61" s="132"/>
      <c r="M61" s="132"/>
      <c r="N61" s="132"/>
      <c r="O61" s="132"/>
      <c r="P61" s="132"/>
    </row>
    <row r="62" spans="1:16" x14ac:dyDescent="0.2">
      <c r="A62" s="135" t="s">
        <v>176</v>
      </c>
      <c r="B62" s="132"/>
      <c r="C62" s="132"/>
      <c r="D62" s="132"/>
      <c r="E62" s="132"/>
      <c r="F62" s="132"/>
      <c r="G62" s="132"/>
      <c r="H62" s="132"/>
      <c r="I62" s="141"/>
      <c r="J62" s="132"/>
      <c r="K62" s="132"/>
      <c r="L62" s="132"/>
      <c r="M62" s="132"/>
      <c r="N62" s="132"/>
      <c r="O62" s="132"/>
      <c r="P62" s="132"/>
    </row>
    <row r="63" spans="1:16" x14ac:dyDescent="0.2">
      <c r="A63" s="135"/>
      <c r="B63" s="132"/>
      <c r="C63" s="132"/>
      <c r="D63" s="132"/>
      <c r="E63" s="132"/>
      <c r="F63" s="132"/>
      <c r="G63" s="132"/>
      <c r="H63" s="132"/>
      <c r="I63" s="141"/>
      <c r="J63" s="132"/>
      <c r="K63" s="132"/>
      <c r="L63" s="132"/>
      <c r="M63" s="132"/>
      <c r="N63" s="132"/>
      <c r="O63" s="132"/>
      <c r="P63" s="132"/>
    </row>
    <row r="64" spans="1:16" ht="15" x14ac:dyDescent="0.2">
      <c r="A64" s="133" t="s">
        <v>177</v>
      </c>
      <c r="B64" s="137"/>
      <c r="C64" s="138"/>
      <c r="D64" s="138"/>
      <c r="E64" s="137"/>
      <c r="F64" s="137"/>
      <c r="G64" s="137"/>
      <c r="H64" s="137"/>
      <c r="I64" s="137"/>
      <c r="J64" s="137"/>
      <c r="K64" s="137"/>
      <c r="L64" s="137"/>
      <c r="M64" s="137"/>
      <c r="N64" s="137"/>
      <c r="O64" s="137"/>
      <c r="P64" s="137"/>
    </row>
    <row r="65" spans="1:16" x14ac:dyDescent="0.2">
      <c r="A65" s="148" t="s">
        <v>178</v>
      </c>
      <c r="B65" s="132"/>
      <c r="C65" s="132"/>
      <c r="D65" s="132"/>
      <c r="E65" s="132"/>
      <c r="F65" s="132"/>
      <c r="G65" s="132"/>
      <c r="H65" s="132"/>
      <c r="I65" s="132"/>
      <c r="J65" s="132"/>
      <c r="K65" s="132"/>
      <c r="L65" s="132"/>
      <c r="M65" s="132"/>
      <c r="N65" s="132"/>
      <c r="O65" s="132"/>
      <c r="P65" s="132"/>
    </row>
    <row r="66" spans="1:16" ht="30" customHeight="1" x14ac:dyDescent="0.2">
      <c r="A66" s="155" t="s">
        <v>6</v>
      </c>
      <c r="B66" s="471" t="s">
        <v>179</v>
      </c>
      <c r="C66" s="471"/>
      <c r="D66" s="471"/>
      <c r="E66" s="471"/>
      <c r="F66" s="471"/>
      <c r="G66" s="471"/>
      <c r="H66" s="471"/>
      <c r="I66" s="471"/>
      <c r="J66" s="471"/>
      <c r="K66" s="471"/>
      <c r="L66" s="471"/>
      <c r="M66" s="471"/>
      <c r="N66" s="471"/>
      <c r="O66" s="471"/>
      <c r="P66" s="471"/>
    </row>
    <row r="67" spans="1:16" x14ac:dyDescent="0.2">
      <c r="A67" s="156"/>
      <c r="B67" s="158" t="s">
        <v>180</v>
      </c>
      <c r="C67" s="132"/>
      <c r="D67" s="132"/>
      <c r="E67" s="132"/>
      <c r="F67" s="132"/>
      <c r="G67" s="132"/>
      <c r="H67" s="132"/>
      <c r="I67" s="132"/>
      <c r="J67" s="132"/>
      <c r="K67" s="132"/>
      <c r="L67" s="132"/>
      <c r="M67" s="132"/>
      <c r="N67" s="132"/>
      <c r="O67" s="132"/>
      <c r="P67" s="132"/>
    </row>
    <row r="68" spans="1:16" x14ac:dyDescent="0.2">
      <c r="A68" s="155" t="s">
        <v>6</v>
      </c>
      <c r="B68" s="158" t="s">
        <v>181</v>
      </c>
      <c r="C68" s="132"/>
      <c r="D68" s="132"/>
      <c r="E68" s="132"/>
      <c r="F68" s="132"/>
      <c r="G68" s="132"/>
      <c r="H68" s="132"/>
      <c r="I68" s="132"/>
      <c r="J68" s="132"/>
      <c r="K68" s="132"/>
      <c r="L68" s="132"/>
      <c r="M68" s="132"/>
      <c r="N68" s="132"/>
      <c r="O68" s="132"/>
      <c r="P68" s="132"/>
    </row>
    <row r="69" spans="1:16" x14ac:dyDescent="0.2">
      <c r="A69" s="155" t="s">
        <v>6</v>
      </c>
      <c r="B69" s="158" t="s">
        <v>182</v>
      </c>
      <c r="C69" s="132"/>
      <c r="D69" s="132"/>
      <c r="E69" s="132"/>
      <c r="F69" s="132"/>
      <c r="G69" s="132"/>
      <c r="H69" s="132"/>
      <c r="I69" s="132"/>
      <c r="J69" s="132"/>
      <c r="K69" s="132"/>
      <c r="L69" s="132"/>
      <c r="M69" s="132"/>
      <c r="N69" s="132"/>
      <c r="O69" s="132"/>
      <c r="P69" s="132"/>
    </row>
    <row r="70" spans="1:16" x14ac:dyDescent="0.2">
      <c r="A70" s="155" t="s">
        <v>6</v>
      </c>
      <c r="B70" s="158" t="s">
        <v>183</v>
      </c>
      <c r="C70" s="132"/>
      <c r="D70" s="132"/>
      <c r="E70" s="132"/>
      <c r="F70" s="132"/>
      <c r="G70" s="132"/>
      <c r="H70" s="132"/>
      <c r="I70" s="132"/>
      <c r="J70" s="132"/>
      <c r="K70" s="132"/>
      <c r="L70" s="132"/>
      <c r="M70" s="132"/>
      <c r="N70" s="132"/>
      <c r="O70" s="132"/>
      <c r="P70" s="132"/>
    </row>
    <row r="71" spans="1:16" x14ac:dyDescent="0.2">
      <c r="A71" s="155" t="s">
        <v>6</v>
      </c>
      <c r="B71" s="158" t="s">
        <v>184</v>
      </c>
      <c r="C71" s="132"/>
      <c r="D71" s="132"/>
      <c r="E71" s="132"/>
      <c r="F71" s="132"/>
      <c r="G71" s="132"/>
      <c r="H71" s="132"/>
      <c r="I71" s="132"/>
      <c r="J71" s="132"/>
      <c r="K71" s="132"/>
      <c r="L71" s="132"/>
      <c r="M71" s="132"/>
      <c r="N71" s="132"/>
      <c r="O71" s="132"/>
      <c r="P71" s="132"/>
    </row>
    <row r="72" spans="1:16" x14ac:dyDescent="0.2">
      <c r="A72" s="155" t="s">
        <v>6</v>
      </c>
      <c r="B72" s="158" t="s">
        <v>185</v>
      </c>
      <c r="C72" s="132"/>
      <c r="D72" s="132"/>
      <c r="E72" s="132"/>
      <c r="F72" s="132"/>
      <c r="G72" s="132"/>
      <c r="H72" s="132"/>
      <c r="I72" s="132"/>
      <c r="J72" s="132"/>
      <c r="K72" s="132"/>
      <c r="L72" s="132"/>
      <c r="M72" s="132"/>
      <c r="N72" s="132"/>
      <c r="O72" s="132"/>
      <c r="P72" s="132"/>
    </row>
    <row r="73" spans="1:16" x14ac:dyDescent="0.2">
      <c r="A73" s="155" t="s">
        <v>6</v>
      </c>
      <c r="B73" s="158" t="s">
        <v>186</v>
      </c>
      <c r="C73" s="132"/>
      <c r="D73" s="132"/>
      <c r="E73" s="132"/>
      <c r="F73" s="132"/>
      <c r="G73" s="132"/>
      <c r="H73" s="132"/>
      <c r="I73" s="132"/>
      <c r="J73" s="132"/>
      <c r="K73" s="132"/>
      <c r="L73" s="132"/>
      <c r="M73" s="132"/>
      <c r="N73" s="132"/>
      <c r="O73" s="132"/>
      <c r="P73" s="132"/>
    </row>
    <row r="74" spans="1:16" x14ac:dyDescent="0.2">
      <c r="A74" s="155" t="s">
        <v>6</v>
      </c>
      <c r="B74" s="159" t="s">
        <v>187</v>
      </c>
      <c r="C74" s="132"/>
      <c r="D74" s="132"/>
      <c r="E74" s="132"/>
      <c r="F74" s="132"/>
      <c r="G74" s="132"/>
      <c r="H74" s="132"/>
      <c r="I74" s="132"/>
      <c r="J74" s="132"/>
      <c r="K74" s="132"/>
      <c r="L74" s="132"/>
      <c r="M74" s="132"/>
      <c r="N74" s="132"/>
      <c r="O74" s="132"/>
      <c r="P74" s="132"/>
    </row>
    <row r="75" spans="1:16" ht="30" customHeight="1" x14ac:dyDescent="0.2">
      <c r="A75" s="155"/>
      <c r="B75" s="471" t="s">
        <v>188</v>
      </c>
      <c r="C75" s="471"/>
      <c r="D75" s="471"/>
      <c r="E75" s="471"/>
      <c r="F75" s="471"/>
      <c r="G75" s="471"/>
      <c r="H75" s="471"/>
      <c r="I75" s="471"/>
      <c r="J75" s="471"/>
      <c r="K75" s="471"/>
      <c r="L75" s="471"/>
      <c r="M75" s="471"/>
      <c r="N75" s="471"/>
      <c r="O75" s="471"/>
      <c r="P75" s="471"/>
    </row>
    <row r="76" spans="1:16" ht="53.1" customHeight="1" x14ac:dyDescent="0.2">
      <c r="A76" s="155"/>
      <c r="B76" s="471" t="s">
        <v>189</v>
      </c>
      <c r="C76" s="471"/>
      <c r="D76" s="471"/>
      <c r="E76" s="471"/>
      <c r="F76" s="471"/>
      <c r="G76" s="471"/>
      <c r="H76" s="471"/>
      <c r="I76" s="471"/>
      <c r="J76" s="471"/>
      <c r="K76" s="471"/>
      <c r="L76" s="471"/>
      <c r="M76" s="471"/>
      <c r="N76" s="471"/>
      <c r="O76" s="471"/>
      <c r="P76" s="471"/>
    </row>
    <row r="77" spans="1:16" x14ac:dyDescent="0.2">
      <c r="A77" s="155"/>
      <c r="B77" s="132"/>
      <c r="C77" s="132"/>
      <c r="D77" s="132"/>
      <c r="E77" s="132"/>
      <c r="F77" s="132"/>
      <c r="G77" s="132"/>
      <c r="H77" s="132"/>
      <c r="I77" s="132"/>
      <c r="J77" s="132"/>
      <c r="K77" s="132"/>
      <c r="L77" s="132"/>
      <c r="M77" s="132"/>
      <c r="N77" s="132"/>
      <c r="O77" s="132"/>
      <c r="P77" s="132"/>
    </row>
    <row r="78" spans="1:16" x14ac:dyDescent="0.2">
      <c r="A78" s="150"/>
      <c r="B78" s="147"/>
      <c r="C78" s="150"/>
      <c r="D78" s="150"/>
      <c r="E78" s="150"/>
      <c r="F78" s="150"/>
      <c r="G78" s="150"/>
      <c r="H78" s="150"/>
      <c r="I78" s="150"/>
      <c r="J78" s="150"/>
      <c r="K78" s="150"/>
      <c r="L78" s="150"/>
      <c r="M78" s="150"/>
      <c r="N78" s="150"/>
      <c r="O78" s="150"/>
      <c r="P78" s="150"/>
    </row>
    <row r="79" spans="1:16" x14ac:dyDescent="0.2">
      <c r="B79" s="147"/>
    </row>
    <row r="80" spans="1:16" x14ac:dyDescent="0.2">
      <c r="B80" s="147"/>
    </row>
    <row r="81" spans="2:2" x14ac:dyDescent="0.2">
      <c r="B81" s="147"/>
    </row>
  </sheetData>
  <sheetProtection sheet="1" objects="1" scenarios="1"/>
  <mergeCells count="3">
    <mergeCell ref="B76:P76"/>
    <mergeCell ref="B75:P75"/>
    <mergeCell ref="B66:P66"/>
  </mergeCells>
  <hyperlinks>
    <hyperlink ref="D5" r:id="rId1" xr:uid="{5CFA9F6F-B8F5-C346-86F2-71FB90DF488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5574BF3A9FE94487E8639D47508E58" ma:contentTypeVersion="4" ma:contentTypeDescription="Create a new document." ma:contentTypeScope="" ma:versionID="76bb7a5b5b0ca81747778ea7ba47e7bb">
  <xsd:schema xmlns:xsd="http://www.w3.org/2001/XMLSchema" xmlns:xs="http://www.w3.org/2001/XMLSchema" xmlns:p="http://schemas.microsoft.com/office/2006/metadata/properties" xmlns:ns2="03fa7bb8-8160-451a-a4a3-db8a83a2a66b" targetNamespace="http://schemas.microsoft.com/office/2006/metadata/properties" ma:root="true" ma:fieldsID="acc5e6f204b45d544e271bce6ed0da1d" ns2:_="">
    <xsd:import namespace="03fa7bb8-8160-451a-a4a3-db8a83a2a6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a7bb8-8160-451a-a4a3-db8a83a2a6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AC3E1B-2605-4861-AC91-8994F523D51E}"/>
</file>

<file path=customXml/itemProps2.xml><?xml version="1.0" encoding="utf-8"?>
<ds:datastoreItem xmlns:ds="http://schemas.openxmlformats.org/officeDocument/2006/customXml" ds:itemID="{6A295062-CACD-4F03-9153-B9BB98D40AF0}">
  <ds:schemaRefs>
    <ds:schemaRef ds:uri="http://schemas.microsoft.com/sharepoint/v3/contenttype/forms"/>
  </ds:schemaRefs>
</ds:datastoreItem>
</file>

<file path=customXml/itemProps3.xml><?xml version="1.0" encoding="utf-8"?>
<ds:datastoreItem xmlns:ds="http://schemas.openxmlformats.org/officeDocument/2006/customXml" ds:itemID="{81596F71-BA62-49D0-8FE6-C738265C6C0D}">
  <ds:schemaRefs>
    <ds:schemaRef ds:uri="http://www.w3.org/XML/1998/namespace"/>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63fd7c17-959b-4664-87bc-dd157930f7d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Instructies</vt:lpstr>
      <vt:lpstr>Kosten en financiering</vt:lpstr>
      <vt:lpstr>Toelichting kostensoorten</vt:lpstr>
      <vt:lpstr>Uurtarief</vt:lpstr>
    </vt:vector>
  </TitlesOfParts>
  <Manager/>
  <Company>SenterNovem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dc:creator>
  <cp:keywords/>
  <dc:description/>
  <cp:lastModifiedBy>Hoxha, S (researchbv)</cp:lastModifiedBy>
  <cp:revision/>
  <dcterms:created xsi:type="dcterms:W3CDTF">2013-01-08T10:06:58Z</dcterms:created>
  <dcterms:modified xsi:type="dcterms:W3CDTF">2025-02-26T10:25:42Z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0x0101003A5574BF3A9FE94487E8639D47508E58</vt:lpwstr>
  </property>
  <property fmtid="{D5CDD505-2E9C-101B-9397-08002B2CF9AE}" pid="3" name="MediaServiceImageTags">
    <vt:lpwstr/>
  </property>
  <property fmtid="{D5CDD505-2E9C-101B-9397-08002B2CF9AE}" pid="4" name="Order">
    <vt:r8>594400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Decision">
    <vt:bool>true</vt:bool>
  </property>
  <property fmtid="{D5CDD505-2E9C-101B-9397-08002B2CF9AE}" pid="10" name="_ExtendedDescription">
    <vt:lpwstr/>
  </property>
  <property fmtid="{D5CDD505-2E9C-101B-9397-08002B2CF9AE}" pid="11" name="TriggerFlowInfo">
    <vt:lpwstr/>
  </property>
</Properties>
</file>